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ia\Documents\MOPS\2 kadry, administrowanie\271 zamówienia publiczne\271.8.2020 Wyposażenie Błogockiej\"/>
    </mc:Choice>
  </mc:AlternateContent>
  <xr:revisionPtr revIDLastSave="0" documentId="13_ncr:1_{8AC34F11-0982-4A90-B2CE-FE019090824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oclegownia" sheetId="1" r:id="rId1"/>
    <sheet name="Schronisko" sheetId="3" r:id="rId2"/>
    <sheet name="Mieszkanie chronione" sheetId="2" r:id="rId3"/>
    <sheet name="Cennik" sheetId="7" r:id="rId4"/>
  </sheets>
  <definedNames>
    <definedName name="_xlnm._FilterDatabase" localSheetId="3" hidden="1">Cennik!$A$2:$G$107</definedName>
    <definedName name="_xlnm._FilterDatabase" localSheetId="2" hidden="1">'Mieszkanie chronione'!$A$4:$H$54</definedName>
    <definedName name="_xlnm._FilterDatabase" localSheetId="0" hidden="1">Noclegownia!$A$5:$H$67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" i="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5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5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77" i="1"/>
  <c r="D88" i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83" i="1"/>
  <c r="H83" i="1" s="1"/>
  <c r="I83" i="1" s="1"/>
  <c r="G84" i="1"/>
  <c r="H84" i="1" s="1"/>
  <c r="I84" i="1" s="1"/>
  <c r="G85" i="1"/>
  <c r="H85" i="1" s="1"/>
  <c r="I85" i="1" s="1"/>
  <c r="G86" i="1"/>
  <c r="H86" i="1" s="1"/>
  <c r="I86" i="1" s="1"/>
  <c r="G87" i="1"/>
  <c r="H87" i="1" s="1"/>
  <c r="I87" i="1" s="1"/>
  <c r="G88" i="1"/>
  <c r="H88" i="1" s="1"/>
  <c r="I88" i="1" s="1"/>
  <c r="G89" i="1"/>
  <c r="H89" i="1" s="1"/>
  <c r="I89" i="1" s="1"/>
  <c r="G90" i="1"/>
  <c r="H90" i="1" s="1"/>
  <c r="I90" i="1" s="1"/>
  <c r="G91" i="1"/>
  <c r="H91" i="1" s="1"/>
  <c r="I91" i="1" s="1"/>
  <c r="D214" i="3"/>
  <c r="G6" i="3"/>
  <c r="H6" i="3" s="1"/>
  <c r="I6" i="3" s="1"/>
  <c r="G7" i="3"/>
  <c r="H7" i="3" s="1"/>
  <c r="I7" i="3" s="1"/>
  <c r="G8" i="3"/>
  <c r="H8" i="3" s="1"/>
  <c r="I8" i="3" s="1"/>
  <c r="G9" i="3"/>
  <c r="H9" i="3" s="1"/>
  <c r="I9" i="3" s="1"/>
  <c r="G10" i="3"/>
  <c r="H10" i="3" s="1"/>
  <c r="I10" i="3" s="1"/>
  <c r="G11" i="3"/>
  <c r="H11" i="3" s="1"/>
  <c r="I11" i="3" s="1"/>
  <c r="G12" i="3"/>
  <c r="H12" i="3" s="1"/>
  <c r="I12" i="3" s="1"/>
  <c r="G13" i="3"/>
  <c r="H13" i="3" s="1"/>
  <c r="I13" i="3" s="1"/>
  <c r="G14" i="3"/>
  <c r="H14" i="3" s="1"/>
  <c r="I14" i="3" s="1"/>
  <c r="G15" i="3"/>
  <c r="H15" i="3" s="1"/>
  <c r="I15" i="3" s="1"/>
  <c r="G16" i="3"/>
  <c r="H16" i="3" s="1"/>
  <c r="I16" i="3" s="1"/>
  <c r="G17" i="3"/>
  <c r="H17" i="3" s="1"/>
  <c r="I17" i="3" s="1"/>
  <c r="G18" i="3"/>
  <c r="H18" i="3" s="1"/>
  <c r="I18" i="3" s="1"/>
  <c r="G19" i="3"/>
  <c r="H19" i="3" s="1"/>
  <c r="I19" i="3" s="1"/>
  <c r="G20" i="3"/>
  <c r="H20" i="3" s="1"/>
  <c r="I20" i="3" s="1"/>
  <c r="G21" i="3"/>
  <c r="H21" i="3" s="1"/>
  <c r="I21" i="3" s="1"/>
  <c r="G22" i="3"/>
  <c r="H22" i="3" s="1"/>
  <c r="I22" i="3" s="1"/>
  <c r="G23" i="3"/>
  <c r="H23" i="3" s="1"/>
  <c r="I23" i="3" s="1"/>
  <c r="G24" i="3"/>
  <c r="H24" i="3" s="1"/>
  <c r="I24" i="3" s="1"/>
  <c r="G25" i="3"/>
  <c r="H25" i="3" s="1"/>
  <c r="I25" i="3" s="1"/>
  <c r="G26" i="3"/>
  <c r="H26" i="3" s="1"/>
  <c r="I26" i="3" s="1"/>
  <c r="G27" i="3"/>
  <c r="H27" i="3" s="1"/>
  <c r="I27" i="3" s="1"/>
  <c r="G28" i="3"/>
  <c r="H28" i="3" s="1"/>
  <c r="I28" i="3" s="1"/>
  <c r="G29" i="3"/>
  <c r="H29" i="3" s="1"/>
  <c r="I29" i="3" s="1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38" i="3"/>
  <c r="H38" i="3" s="1"/>
  <c r="I38" i="3" s="1"/>
  <c r="G39" i="3"/>
  <c r="H39" i="3" s="1"/>
  <c r="I39" i="3" s="1"/>
  <c r="G40" i="3"/>
  <c r="H40" i="3" s="1"/>
  <c r="I40" i="3" s="1"/>
  <c r="G41" i="3"/>
  <c r="H41" i="3" s="1"/>
  <c r="I41" i="3" s="1"/>
  <c r="G42" i="3"/>
  <c r="H42" i="3" s="1"/>
  <c r="I42" i="3" s="1"/>
  <c r="G43" i="3"/>
  <c r="H43" i="3" s="1"/>
  <c r="I43" i="3" s="1"/>
  <c r="G44" i="3"/>
  <c r="H44" i="3" s="1"/>
  <c r="I44" i="3" s="1"/>
  <c r="G45" i="3"/>
  <c r="H45" i="3" s="1"/>
  <c r="I45" i="3" s="1"/>
  <c r="G46" i="3"/>
  <c r="H46" i="3" s="1"/>
  <c r="I46" i="3" s="1"/>
  <c r="G47" i="3"/>
  <c r="H47" i="3" s="1"/>
  <c r="I47" i="3" s="1"/>
  <c r="G48" i="3"/>
  <c r="H48" i="3" s="1"/>
  <c r="I48" i="3" s="1"/>
  <c r="G49" i="3"/>
  <c r="H49" i="3" s="1"/>
  <c r="I49" i="3" s="1"/>
  <c r="G50" i="3"/>
  <c r="H50" i="3" s="1"/>
  <c r="I50" i="3" s="1"/>
  <c r="G51" i="3"/>
  <c r="H51" i="3" s="1"/>
  <c r="I51" i="3" s="1"/>
  <c r="G52" i="3"/>
  <c r="H52" i="3" s="1"/>
  <c r="I52" i="3" s="1"/>
  <c r="G53" i="3"/>
  <c r="H53" i="3" s="1"/>
  <c r="I53" i="3" s="1"/>
  <c r="G54" i="3"/>
  <c r="H54" i="3" s="1"/>
  <c r="I54" i="3" s="1"/>
  <c r="G55" i="3"/>
  <c r="H55" i="3" s="1"/>
  <c r="I55" i="3" s="1"/>
  <c r="G56" i="3"/>
  <c r="H56" i="3" s="1"/>
  <c r="I56" i="3" s="1"/>
  <c r="G57" i="3"/>
  <c r="H57" i="3" s="1"/>
  <c r="I57" i="3" s="1"/>
  <c r="G58" i="3"/>
  <c r="H58" i="3" s="1"/>
  <c r="I58" i="3" s="1"/>
  <c r="G59" i="3"/>
  <c r="H59" i="3" s="1"/>
  <c r="I59" i="3" s="1"/>
  <c r="G60" i="3"/>
  <c r="H60" i="3" s="1"/>
  <c r="I60" i="3" s="1"/>
  <c r="G61" i="3"/>
  <c r="H61" i="3" s="1"/>
  <c r="I61" i="3" s="1"/>
  <c r="G62" i="3"/>
  <c r="H62" i="3" s="1"/>
  <c r="I62" i="3" s="1"/>
  <c r="G63" i="3"/>
  <c r="H63" i="3" s="1"/>
  <c r="I63" i="3" s="1"/>
  <c r="G64" i="3"/>
  <c r="H64" i="3" s="1"/>
  <c r="I64" i="3" s="1"/>
  <c r="G65" i="3"/>
  <c r="H65" i="3" s="1"/>
  <c r="I65" i="3" s="1"/>
  <c r="G66" i="3"/>
  <c r="H66" i="3" s="1"/>
  <c r="I66" i="3" s="1"/>
  <c r="G67" i="3"/>
  <c r="H67" i="3" s="1"/>
  <c r="I67" i="3" s="1"/>
  <c r="G68" i="3"/>
  <c r="H68" i="3" s="1"/>
  <c r="I68" i="3" s="1"/>
  <c r="G69" i="3"/>
  <c r="H69" i="3" s="1"/>
  <c r="I69" i="3" s="1"/>
  <c r="G70" i="3"/>
  <c r="H70" i="3" s="1"/>
  <c r="I70" i="3" s="1"/>
  <c r="G71" i="3"/>
  <c r="H71" i="3" s="1"/>
  <c r="I71" i="3" s="1"/>
  <c r="G72" i="3"/>
  <c r="H72" i="3" s="1"/>
  <c r="I72" i="3" s="1"/>
  <c r="G73" i="3"/>
  <c r="H73" i="3" s="1"/>
  <c r="I73" i="3" s="1"/>
  <c r="G74" i="3"/>
  <c r="H74" i="3" s="1"/>
  <c r="I74" i="3" s="1"/>
  <c r="G75" i="3"/>
  <c r="H75" i="3" s="1"/>
  <c r="I75" i="3" s="1"/>
  <c r="G76" i="3"/>
  <c r="H76" i="3" s="1"/>
  <c r="I76" i="3" s="1"/>
  <c r="G77" i="3"/>
  <c r="H77" i="3" s="1"/>
  <c r="I77" i="3" s="1"/>
  <c r="G78" i="3"/>
  <c r="H78" i="3" s="1"/>
  <c r="I78" i="3" s="1"/>
  <c r="G79" i="3"/>
  <c r="H79" i="3" s="1"/>
  <c r="I79" i="3" s="1"/>
  <c r="G80" i="3"/>
  <c r="H80" i="3" s="1"/>
  <c r="I80" i="3" s="1"/>
  <c r="G81" i="3"/>
  <c r="H81" i="3" s="1"/>
  <c r="I81" i="3" s="1"/>
  <c r="G82" i="3"/>
  <c r="H82" i="3" s="1"/>
  <c r="I82" i="3" s="1"/>
  <c r="G83" i="3"/>
  <c r="H83" i="3" s="1"/>
  <c r="I83" i="3" s="1"/>
  <c r="G84" i="3"/>
  <c r="H84" i="3" s="1"/>
  <c r="I84" i="3" s="1"/>
  <c r="G85" i="3"/>
  <c r="H85" i="3" s="1"/>
  <c r="I85" i="3" s="1"/>
  <c r="G86" i="3"/>
  <c r="H86" i="3" s="1"/>
  <c r="I86" i="3" s="1"/>
  <c r="G87" i="3"/>
  <c r="H87" i="3" s="1"/>
  <c r="I87" i="3" s="1"/>
  <c r="G88" i="3"/>
  <c r="H88" i="3" s="1"/>
  <c r="I88" i="3" s="1"/>
  <c r="G89" i="3"/>
  <c r="H89" i="3" s="1"/>
  <c r="I89" i="3" s="1"/>
  <c r="G90" i="3"/>
  <c r="H90" i="3" s="1"/>
  <c r="I90" i="3" s="1"/>
  <c r="G91" i="3"/>
  <c r="H91" i="3" s="1"/>
  <c r="I91" i="3" s="1"/>
  <c r="G92" i="3"/>
  <c r="H92" i="3" s="1"/>
  <c r="I92" i="3" s="1"/>
  <c r="G93" i="3"/>
  <c r="H93" i="3" s="1"/>
  <c r="I93" i="3" s="1"/>
  <c r="G94" i="3"/>
  <c r="H94" i="3" s="1"/>
  <c r="I94" i="3" s="1"/>
  <c r="G95" i="3"/>
  <c r="H95" i="3" s="1"/>
  <c r="I95" i="3" s="1"/>
  <c r="G96" i="3"/>
  <c r="H96" i="3" s="1"/>
  <c r="I96" i="3" s="1"/>
  <c r="G97" i="3"/>
  <c r="H97" i="3" s="1"/>
  <c r="I97" i="3" s="1"/>
  <c r="G98" i="3"/>
  <c r="H98" i="3" s="1"/>
  <c r="I98" i="3" s="1"/>
  <c r="G99" i="3"/>
  <c r="H99" i="3" s="1"/>
  <c r="I99" i="3" s="1"/>
  <c r="G100" i="3"/>
  <c r="H100" i="3" s="1"/>
  <c r="I100" i="3" s="1"/>
  <c r="G101" i="3"/>
  <c r="H101" i="3" s="1"/>
  <c r="I101" i="3" s="1"/>
  <c r="G102" i="3"/>
  <c r="H102" i="3" s="1"/>
  <c r="I102" i="3" s="1"/>
  <c r="G103" i="3"/>
  <c r="H103" i="3" s="1"/>
  <c r="I103" i="3" s="1"/>
  <c r="G104" i="3"/>
  <c r="H104" i="3" s="1"/>
  <c r="I104" i="3" s="1"/>
  <c r="G105" i="3"/>
  <c r="H105" i="3" s="1"/>
  <c r="I105" i="3" s="1"/>
  <c r="G106" i="3"/>
  <c r="H106" i="3" s="1"/>
  <c r="I106" i="3" s="1"/>
  <c r="G107" i="3"/>
  <c r="H107" i="3" s="1"/>
  <c r="I107" i="3" s="1"/>
  <c r="G108" i="3"/>
  <c r="H108" i="3" s="1"/>
  <c r="I108" i="3" s="1"/>
  <c r="G109" i="3"/>
  <c r="H109" i="3" s="1"/>
  <c r="I109" i="3" s="1"/>
  <c r="G110" i="3"/>
  <c r="H110" i="3" s="1"/>
  <c r="I110" i="3" s="1"/>
  <c r="G111" i="3"/>
  <c r="H111" i="3" s="1"/>
  <c r="I111" i="3" s="1"/>
  <c r="G112" i="3"/>
  <c r="H112" i="3" s="1"/>
  <c r="I112" i="3" s="1"/>
  <c r="G113" i="3"/>
  <c r="H113" i="3" s="1"/>
  <c r="I113" i="3" s="1"/>
  <c r="G114" i="3"/>
  <c r="H114" i="3" s="1"/>
  <c r="I114" i="3" s="1"/>
  <c r="G115" i="3"/>
  <c r="H115" i="3" s="1"/>
  <c r="I115" i="3" s="1"/>
  <c r="G116" i="3"/>
  <c r="H116" i="3" s="1"/>
  <c r="I116" i="3" s="1"/>
  <c r="G117" i="3"/>
  <c r="H117" i="3" s="1"/>
  <c r="I117" i="3" s="1"/>
  <c r="G118" i="3"/>
  <c r="H118" i="3" s="1"/>
  <c r="I118" i="3" s="1"/>
  <c r="G119" i="3"/>
  <c r="H119" i="3" s="1"/>
  <c r="I119" i="3" s="1"/>
  <c r="G120" i="3"/>
  <c r="H120" i="3" s="1"/>
  <c r="I120" i="3" s="1"/>
  <c r="G121" i="3"/>
  <c r="H121" i="3" s="1"/>
  <c r="I121" i="3" s="1"/>
  <c r="G122" i="3"/>
  <c r="H122" i="3" s="1"/>
  <c r="I122" i="3" s="1"/>
  <c r="G123" i="3"/>
  <c r="H123" i="3" s="1"/>
  <c r="I123" i="3" s="1"/>
  <c r="G124" i="3"/>
  <c r="H124" i="3" s="1"/>
  <c r="I124" i="3" s="1"/>
  <c r="G125" i="3"/>
  <c r="H125" i="3" s="1"/>
  <c r="I125" i="3" s="1"/>
  <c r="G126" i="3"/>
  <c r="H126" i="3" s="1"/>
  <c r="I126" i="3" s="1"/>
  <c r="G127" i="3"/>
  <c r="H127" i="3" s="1"/>
  <c r="I127" i="3" s="1"/>
  <c r="G128" i="3"/>
  <c r="H128" i="3" s="1"/>
  <c r="I128" i="3" s="1"/>
  <c r="G129" i="3"/>
  <c r="H129" i="3" s="1"/>
  <c r="I129" i="3" s="1"/>
  <c r="G130" i="3"/>
  <c r="H130" i="3" s="1"/>
  <c r="I130" i="3" s="1"/>
  <c r="G131" i="3"/>
  <c r="H131" i="3" s="1"/>
  <c r="I131" i="3" s="1"/>
  <c r="G132" i="3"/>
  <c r="H132" i="3" s="1"/>
  <c r="I132" i="3" s="1"/>
  <c r="G133" i="3"/>
  <c r="H133" i="3" s="1"/>
  <c r="I133" i="3" s="1"/>
  <c r="G134" i="3"/>
  <c r="H134" i="3" s="1"/>
  <c r="I134" i="3" s="1"/>
  <c r="G135" i="3"/>
  <c r="H135" i="3" s="1"/>
  <c r="I135" i="3" s="1"/>
  <c r="G136" i="3"/>
  <c r="H136" i="3" s="1"/>
  <c r="I136" i="3" s="1"/>
  <c r="G137" i="3"/>
  <c r="H137" i="3" s="1"/>
  <c r="I137" i="3" s="1"/>
  <c r="G138" i="3"/>
  <c r="H138" i="3" s="1"/>
  <c r="I138" i="3" s="1"/>
  <c r="G139" i="3"/>
  <c r="H139" i="3" s="1"/>
  <c r="I139" i="3" s="1"/>
  <c r="G140" i="3"/>
  <c r="H140" i="3" s="1"/>
  <c r="I140" i="3" s="1"/>
  <c r="G141" i="3"/>
  <c r="H141" i="3" s="1"/>
  <c r="I141" i="3" s="1"/>
  <c r="G142" i="3"/>
  <c r="H142" i="3" s="1"/>
  <c r="I142" i="3" s="1"/>
  <c r="G143" i="3"/>
  <c r="H143" i="3" s="1"/>
  <c r="I143" i="3" s="1"/>
  <c r="G144" i="3"/>
  <c r="H144" i="3" s="1"/>
  <c r="I144" i="3" s="1"/>
  <c r="G145" i="3"/>
  <c r="H145" i="3" s="1"/>
  <c r="I145" i="3" s="1"/>
  <c r="G146" i="3"/>
  <c r="H146" i="3" s="1"/>
  <c r="I146" i="3" s="1"/>
  <c r="G147" i="3"/>
  <c r="H147" i="3" s="1"/>
  <c r="I147" i="3" s="1"/>
  <c r="G148" i="3"/>
  <c r="H148" i="3" s="1"/>
  <c r="I148" i="3" s="1"/>
  <c r="G149" i="3"/>
  <c r="H149" i="3" s="1"/>
  <c r="I149" i="3" s="1"/>
  <c r="G150" i="3"/>
  <c r="H150" i="3" s="1"/>
  <c r="I150" i="3" s="1"/>
  <c r="G151" i="3"/>
  <c r="H151" i="3" s="1"/>
  <c r="I151" i="3" s="1"/>
  <c r="G152" i="3"/>
  <c r="H152" i="3" s="1"/>
  <c r="I152" i="3" s="1"/>
  <c r="G153" i="3"/>
  <c r="H153" i="3" s="1"/>
  <c r="I153" i="3" s="1"/>
  <c r="G154" i="3"/>
  <c r="H154" i="3" s="1"/>
  <c r="I154" i="3" s="1"/>
  <c r="G155" i="3"/>
  <c r="H155" i="3" s="1"/>
  <c r="I155" i="3" s="1"/>
  <c r="G156" i="3"/>
  <c r="H156" i="3" s="1"/>
  <c r="I156" i="3" s="1"/>
  <c r="G157" i="3"/>
  <c r="H157" i="3" s="1"/>
  <c r="I157" i="3" s="1"/>
  <c r="G158" i="3"/>
  <c r="H158" i="3" s="1"/>
  <c r="I158" i="3" s="1"/>
  <c r="G159" i="3"/>
  <c r="H159" i="3" s="1"/>
  <c r="I159" i="3" s="1"/>
  <c r="G160" i="3"/>
  <c r="H160" i="3" s="1"/>
  <c r="I160" i="3" s="1"/>
  <c r="G161" i="3"/>
  <c r="H161" i="3" s="1"/>
  <c r="I161" i="3" s="1"/>
  <c r="G162" i="3"/>
  <c r="H162" i="3" s="1"/>
  <c r="I162" i="3" s="1"/>
  <c r="G163" i="3"/>
  <c r="H163" i="3" s="1"/>
  <c r="I163" i="3" s="1"/>
  <c r="G164" i="3"/>
  <c r="H164" i="3" s="1"/>
  <c r="I164" i="3" s="1"/>
  <c r="G165" i="3"/>
  <c r="H165" i="3" s="1"/>
  <c r="I165" i="3" s="1"/>
  <c r="G166" i="3"/>
  <c r="H166" i="3" s="1"/>
  <c r="I166" i="3" s="1"/>
  <c r="G167" i="3"/>
  <c r="H167" i="3" s="1"/>
  <c r="I167" i="3" s="1"/>
  <c r="G168" i="3"/>
  <c r="H168" i="3" s="1"/>
  <c r="I168" i="3" s="1"/>
  <c r="G169" i="3"/>
  <c r="H169" i="3" s="1"/>
  <c r="I169" i="3" s="1"/>
  <c r="G170" i="3"/>
  <c r="H170" i="3" s="1"/>
  <c r="I170" i="3" s="1"/>
  <c r="G171" i="3"/>
  <c r="H171" i="3" s="1"/>
  <c r="I171" i="3" s="1"/>
  <c r="G172" i="3"/>
  <c r="H172" i="3" s="1"/>
  <c r="I172" i="3" s="1"/>
  <c r="G173" i="3"/>
  <c r="H173" i="3" s="1"/>
  <c r="I173" i="3" s="1"/>
  <c r="G174" i="3"/>
  <c r="H174" i="3" s="1"/>
  <c r="I174" i="3" s="1"/>
  <c r="G175" i="3"/>
  <c r="H175" i="3" s="1"/>
  <c r="I175" i="3" s="1"/>
  <c r="G176" i="3"/>
  <c r="H176" i="3" s="1"/>
  <c r="I176" i="3" s="1"/>
  <c r="G177" i="3"/>
  <c r="H177" i="3" s="1"/>
  <c r="I177" i="3" s="1"/>
  <c r="G178" i="3"/>
  <c r="H178" i="3" s="1"/>
  <c r="I178" i="3" s="1"/>
  <c r="G179" i="3"/>
  <c r="H179" i="3" s="1"/>
  <c r="I179" i="3" s="1"/>
  <c r="G180" i="3"/>
  <c r="H180" i="3" s="1"/>
  <c r="I180" i="3" s="1"/>
  <c r="G181" i="3"/>
  <c r="H181" i="3" s="1"/>
  <c r="I181" i="3" s="1"/>
  <c r="G182" i="3"/>
  <c r="H182" i="3" s="1"/>
  <c r="I182" i="3" s="1"/>
  <c r="G183" i="3"/>
  <c r="H183" i="3" s="1"/>
  <c r="I183" i="3" s="1"/>
  <c r="G184" i="3"/>
  <c r="H184" i="3" s="1"/>
  <c r="I184" i="3" s="1"/>
  <c r="G185" i="3"/>
  <c r="H185" i="3" s="1"/>
  <c r="I185" i="3" s="1"/>
  <c r="G186" i="3"/>
  <c r="H186" i="3" s="1"/>
  <c r="I186" i="3" s="1"/>
  <c r="G187" i="3"/>
  <c r="H187" i="3" s="1"/>
  <c r="I187" i="3" s="1"/>
  <c r="G188" i="3"/>
  <c r="H188" i="3" s="1"/>
  <c r="I188" i="3" s="1"/>
  <c r="G189" i="3"/>
  <c r="H189" i="3" s="1"/>
  <c r="I189" i="3" s="1"/>
  <c r="G190" i="3"/>
  <c r="H190" i="3" s="1"/>
  <c r="I190" i="3" s="1"/>
  <c r="G191" i="3"/>
  <c r="H191" i="3" s="1"/>
  <c r="I191" i="3" s="1"/>
  <c r="G192" i="3"/>
  <c r="H192" i="3" s="1"/>
  <c r="I192" i="3" s="1"/>
  <c r="G193" i="3"/>
  <c r="H193" i="3" s="1"/>
  <c r="I193" i="3" s="1"/>
  <c r="G194" i="3"/>
  <c r="H194" i="3" s="1"/>
  <c r="I194" i="3" s="1"/>
  <c r="G195" i="3"/>
  <c r="H195" i="3" s="1"/>
  <c r="I195" i="3" s="1"/>
  <c r="G196" i="3"/>
  <c r="H196" i="3" s="1"/>
  <c r="I196" i="3" s="1"/>
  <c r="G197" i="3"/>
  <c r="H197" i="3" s="1"/>
  <c r="I197" i="3" s="1"/>
  <c r="G198" i="3"/>
  <c r="H198" i="3" s="1"/>
  <c r="I198" i="3" s="1"/>
  <c r="G199" i="3"/>
  <c r="H199" i="3" s="1"/>
  <c r="I199" i="3" s="1"/>
  <c r="G200" i="3"/>
  <c r="H200" i="3" s="1"/>
  <c r="I200" i="3" s="1"/>
  <c r="G201" i="3"/>
  <c r="H201" i="3" s="1"/>
  <c r="I201" i="3" s="1"/>
  <c r="G202" i="3"/>
  <c r="H202" i="3" s="1"/>
  <c r="I202" i="3" s="1"/>
  <c r="G203" i="3"/>
  <c r="H203" i="3" s="1"/>
  <c r="I203" i="3" s="1"/>
  <c r="G204" i="3"/>
  <c r="H204" i="3" s="1"/>
  <c r="I204" i="3" s="1"/>
  <c r="G205" i="3"/>
  <c r="H205" i="3" s="1"/>
  <c r="I205" i="3" s="1"/>
  <c r="G206" i="3"/>
  <c r="H206" i="3" s="1"/>
  <c r="I206" i="3" s="1"/>
  <c r="G207" i="3"/>
  <c r="H207" i="3" s="1"/>
  <c r="I207" i="3" s="1"/>
  <c r="G208" i="3"/>
  <c r="H208" i="3" s="1"/>
  <c r="I208" i="3" s="1"/>
  <c r="G209" i="3"/>
  <c r="H209" i="3" s="1"/>
  <c r="I209" i="3" s="1"/>
  <c r="G210" i="3"/>
  <c r="H210" i="3" s="1"/>
  <c r="I210" i="3" s="1"/>
  <c r="G211" i="3"/>
  <c r="H211" i="3" s="1"/>
  <c r="I211" i="3" s="1"/>
  <c r="G212" i="3"/>
  <c r="H212" i="3" s="1"/>
  <c r="I212" i="3" s="1"/>
  <c r="G213" i="3"/>
  <c r="H213" i="3" s="1"/>
  <c r="I213" i="3" s="1"/>
  <c r="G214" i="3"/>
  <c r="H214" i="3" s="1"/>
  <c r="I214" i="3" s="1"/>
  <c r="G215" i="3"/>
  <c r="H215" i="3" s="1"/>
  <c r="I215" i="3" s="1"/>
  <c r="G216" i="3"/>
  <c r="H216" i="3" s="1"/>
  <c r="I216" i="3" s="1"/>
  <c r="G217" i="3"/>
  <c r="H217" i="3" s="1"/>
  <c r="I217" i="3" s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G55" i="2" l="1"/>
  <c r="H55" i="2" s="1"/>
  <c r="I55" i="2" s="1"/>
  <c r="G53" i="2"/>
  <c r="H53" i="2" s="1"/>
  <c r="I53" i="2" s="1"/>
  <c r="G6" i="2" l="1"/>
  <c r="H6" i="2" s="1"/>
  <c r="I6" i="2" s="1"/>
  <c r="G7" i="2"/>
  <c r="H7" i="2" s="1"/>
  <c r="I7" i="2" s="1"/>
  <c r="G8" i="2"/>
  <c r="H8" i="2" s="1"/>
  <c r="I8" i="2" s="1"/>
  <c r="G9" i="2"/>
  <c r="H9" i="2" s="1"/>
  <c r="I9" i="2" s="1"/>
  <c r="G10" i="2"/>
  <c r="H10" i="2" s="1"/>
  <c r="I10" i="2" s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17" i="2"/>
  <c r="H17" i="2" s="1"/>
  <c r="I17" i="2" s="1"/>
  <c r="G18" i="2"/>
  <c r="H18" i="2" s="1"/>
  <c r="I18" i="2" s="1"/>
  <c r="G19" i="2"/>
  <c r="H19" i="2" s="1"/>
  <c r="I19" i="2" s="1"/>
  <c r="G20" i="2"/>
  <c r="H20" i="2" s="1"/>
  <c r="I20" i="2" s="1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I28" i="2" s="1"/>
  <c r="G29" i="2"/>
  <c r="H29" i="2" s="1"/>
  <c r="I29" i="2" s="1"/>
  <c r="G30" i="2"/>
  <c r="H30" i="2" s="1"/>
  <c r="I30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I34" i="2" s="1"/>
  <c r="G35" i="2"/>
  <c r="H35" i="2" s="1"/>
  <c r="I35" i="2" s="1"/>
  <c r="G36" i="2"/>
  <c r="H36" i="2" s="1"/>
  <c r="I36" i="2" s="1"/>
  <c r="G37" i="2"/>
  <c r="H37" i="2" s="1"/>
  <c r="I37" i="2" s="1"/>
  <c r="G38" i="2"/>
  <c r="H38" i="2" s="1"/>
  <c r="I38" i="2" s="1"/>
  <c r="G39" i="2"/>
  <c r="H39" i="2" s="1"/>
  <c r="I39" i="2" s="1"/>
  <c r="G40" i="2"/>
  <c r="H40" i="2" s="1"/>
  <c r="I40" i="2" s="1"/>
  <c r="G41" i="2"/>
  <c r="H41" i="2" s="1"/>
  <c r="I41" i="2" s="1"/>
  <c r="G42" i="2"/>
  <c r="H42" i="2" s="1"/>
  <c r="I42" i="2" s="1"/>
  <c r="G43" i="2"/>
  <c r="H43" i="2" s="1"/>
  <c r="I43" i="2" s="1"/>
  <c r="G44" i="2"/>
  <c r="H44" i="2" s="1"/>
  <c r="I44" i="2" s="1"/>
  <c r="G45" i="2"/>
  <c r="H45" i="2" s="1"/>
  <c r="I45" i="2" s="1"/>
  <c r="G46" i="2"/>
  <c r="H46" i="2" s="1"/>
  <c r="I46" i="2" s="1"/>
  <c r="G47" i="2"/>
  <c r="H47" i="2" s="1"/>
  <c r="I47" i="2" s="1"/>
  <c r="G48" i="2"/>
  <c r="H48" i="2" s="1"/>
  <c r="I48" i="2" s="1"/>
  <c r="G49" i="2"/>
  <c r="H49" i="2" s="1"/>
  <c r="I49" i="2" s="1"/>
  <c r="G50" i="2"/>
  <c r="H50" i="2" s="1"/>
  <c r="I50" i="2" s="1"/>
  <c r="G51" i="2"/>
  <c r="H51" i="2" s="1"/>
  <c r="I51" i="2" s="1"/>
  <c r="G52" i="2"/>
  <c r="H52" i="2" s="1"/>
  <c r="I52" i="2" s="1"/>
  <c r="G54" i="2"/>
  <c r="H54" i="2" s="1"/>
  <c r="I54" i="2" s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0" i="1"/>
  <c r="D81" i="1"/>
  <c r="D82" i="1"/>
  <c r="D83" i="1"/>
  <c r="D84" i="1"/>
  <c r="D85" i="1"/>
  <c r="D86" i="1"/>
  <c r="D87" i="1"/>
  <c r="D216" i="3"/>
  <c r="D217" i="3"/>
  <c r="D90" i="1"/>
  <c r="D91" i="1"/>
  <c r="D215" i="3"/>
  <c r="D89" i="1"/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E32" i="7" s="1"/>
  <c r="G32" i="7" s="1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4" i="7"/>
  <c r="C65" i="7"/>
  <c r="C66" i="7"/>
  <c r="C67" i="7"/>
  <c r="C68" i="7"/>
  <c r="C69" i="7"/>
  <c r="C70" i="7"/>
  <c r="C71" i="7"/>
  <c r="C72" i="7"/>
  <c r="E12" i="7" l="1"/>
  <c r="G12" i="7" s="1"/>
  <c r="E14" i="7"/>
  <c r="G14" i="7" s="1"/>
  <c r="C99" i="7" l="1"/>
  <c r="E99" i="7" s="1"/>
  <c r="G99" i="7" s="1"/>
  <c r="E47" i="7" l="1"/>
  <c r="G47" i="7" s="1"/>
  <c r="E71" i="7"/>
  <c r="G71" i="7" s="1"/>
  <c r="E58" i="7" l="1"/>
  <c r="G58" i="7" s="1"/>
  <c r="E62" i="7"/>
  <c r="G62" i="7" s="1"/>
  <c r="E61" i="7"/>
  <c r="G61" i="7" s="1"/>
  <c r="E13" i="7" l="1"/>
  <c r="G13" i="7" s="1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100" i="7"/>
  <c r="C101" i="7"/>
  <c r="C102" i="7"/>
  <c r="C103" i="7"/>
  <c r="C104" i="7"/>
  <c r="C105" i="7"/>
  <c r="C106" i="7"/>
  <c r="G56" i="2"/>
  <c r="H56" i="2" s="1"/>
  <c r="I56" i="2" s="1"/>
  <c r="E44" i="7" l="1"/>
  <c r="G44" i="7" s="1"/>
  <c r="E15" i="7"/>
  <c r="G15" i="7" s="1"/>
  <c r="E63" i="7"/>
  <c r="G63" i="7" s="1"/>
  <c r="E59" i="7"/>
  <c r="G59" i="7" s="1"/>
  <c r="E102" i="7"/>
  <c r="G102" i="7" s="1"/>
  <c r="E4" i="7"/>
  <c r="G4" i="7" s="1"/>
  <c r="E5" i="7"/>
  <c r="G5" i="7" s="1"/>
  <c r="E6" i="7"/>
  <c r="G6" i="7" s="1"/>
  <c r="E7" i="7"/>
  <c r="G7" i="7" s="1"/>
  <c r="E8" i="7"/>
  <c r="G8" i="7" s="1"/>
  <c r="E9" i="7"/>
  <c r="G9" i="7" s="1"/>
  <c r="E10" i="7"/>
  <c r="G10" i="7" s="1"/>
  <c r="E11" i="7"/>
  <c r="G11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E39" i="7"/>
  <c r="G39" i="7" s="1"/>
  <c r="E40" i="7"/>
  <c r="G40" i="7" s="1"/>
  <c r="E41" i="7"/>
  <c r="G41" i="7" s="1"/>
  <c r="E42" i="7"/>
  <c r="G42" i="7" s="1"/>
  <c r="E43" i="7"/>
  <c r="G43" i="7" s="1"/>
  <c r="E45" i="7"/>
  <c r="G45" i="7" s="1"/>
  <c r="E46" i="7"/>
  <c r="G46" i="7" s="1"/>
  <c r="E48" i="7"/>
  <c r="G48" i="7" s="1"/>
  <c r="E49" i="7"/>
  <c r="G49" i="7" s="1"/>
  <c r="E50" i="7"/>
  <c r="G50" i="7" s="1"/>
  <c r="E51" i="7"/>
  <c r="G51" i="7" s="1"/>
  <c r="E52" i="7"/>
  <c r="G52" i="7" s="1"/>
  <c r="E53" i="7"/>
  <c r="G53" i="7" s="1"/>
  <c r="E54" i="7"/>
  <c r="G54" i="7" s="1"/>
  <c r="E55" i="7"/>
  <c r="G55" i="7" s="1"/>
  <c r="E56" i="7"/>
  <c r="G56" i="7" s="1"/>
  <c r="E57" i="7"/>
  <c r="E60" i="7"/>
  <c r="G60" i="7" s="1"/>
  <c r="E64" i="7"/>
  <c r="G64" i="7" s="1"/>
  <c r="E65" i="7"/>
  <c r="G65" i="7" s="1"/>
  <c r="E66" i="7"/>
  <c r="G66" i="7" s="1"/>
  <c r="E67" i="7"/>
  <c r="G67" i="7" s="1"/>
  <c r="E68" i="7"/>
  <c r="G68" i="7" s="1"/>
  <c r="E69" i="7"/>
  <c r="G69" i="7" s="1"/>
  <c r="E70" i="7"/>
  <c r="G70" i="7" s="1"/>
  <c r="E72" i="7"/>
  <c r="G72" i="7" s="1"/>
  <c r="E73" i="7"/>
  <c r="G73" i="7" s="1"/>
  <c r="E74" i="7"/>
  <c r="G74" i="7" s="1"/>
  <c r="E75" i="7"/>
  <c r="G75" i="7" s="1"/>
  <c r="E76" i="7"/>
  <c r="G76" i="7" s="1"/>
  <c r="E77" i="7"/>
  <c r="G77" i="7" s="1"/>
  <c r="E78" i="7"/>
  <c r="G78" i="7" s="1"/>
  <c r="E79" i="7"/>
  <c r="G79" i="7" s="1"/>
  <c r="E80" i="7"/>
  <c r="G80" i="7" s="1"/>
  <c r="E81" i="7"/>
  <c r="G81" i="7" s="1"/>
  <c r="E82" i="7"/>
  <c r="G82" i="7" s="1"/>
  <c r="E83" i="7"/>
  <c r="G83" i="7" s="1"/>
  <c r="E84" i="7"/>
  <c r="G84" i="7" s="1"/>
  <c r="E85" i="7"/>
  <c r="G85" i="7" s="1"/>
  <c r="E86" i="7"/>
  <c r="G86" i="7" s="1"/>
  <c r="E87" i="7"/>
  <c r="G87" i="7" s="1"/>
  <c r="E88" i="7"/>
  <c r="G88" i="7" s="1"/>
  <c r="E89" i="7"/>
  <c r="G89" i="7" s="1"/>
  <c r="E90" i="7"/>
  <c r="G90" i="7" s="1"/>
  <c r="E91" i="7"/>
  <c r="G91" i="7" s="1"/>
  <c r="E92" i="7"/>
  <c r="G92" i="7" s="1"/>
  <c r="E93" i="7"/>
  <c r="G93" i="7" s="1"/>
  <c r="E94" i="7"/>
  <c r="G94" i="7" s="1"/>
  <c r="E95" i="7"/>
  <c r="G95" i="7" s="1"/>
  <c r="E96" i="7"/>
  <c r="G96" i="7" s="1"/>
  <c r="E97" i="7"/>
  <c r="G97" i="7" s="1"/>
  <c r="E98" i="7"/>
  <c r="G98" i="7" s="1"/>
  <c r="E100" i="7"/>
  <c r="G100" i="7" s="1"/>
  <c r="E101" i="7"/>
  <c r="G101" i="7" s="1"/>
  <c r="E103" i="7"/>
  <c r="G103" i="7" s="1"/>
  <c r="E104" i="7"/>
  <c r="G104" i="7" s="1"/>
  <c r="E105" i="7"/>
  <c r="G105" i="7" s="1"/>
  <c r="E106" i="7"/>
  <c r="G106" i="7" s="1"/>
  <c r="D6" i="1"/>
  <c r="D5" i="1"/>
  <c r="G57" i="7" l="1"/>
  <c r="D5" i="3"/>
  <c r="D5" i="2"/>
  <c r="E3" i="7" l="1"/>
  <c r="G5" i="2"/>
  <c r="H5" i="2" s="1"/>
  <c r="G5" i="1"/>
  <c r="H5" i="1" s="1"/>
  <c r="G5" i="3"/>
  <c r="H5" i="3" s="1"/>
  <c r="H92" i="1" l="1"/>
  <c r="I5" i="1"/>
  <c r="I92" i="1" s="1"/>
  <c r="H218" i="3"/>
  <c r="I5" i="3"/>
  <c r="I218" i="3" s="1"/>
  <c r="H57" i="2"/>
  <c r="I5" i="2"/>
  <c r="I57" i="2" s="1"/>
  <c r="G3" i="7"/>
  <c r="E107" i="7" l="1"/>
  <c r="G107" i="7"/>
</calcChain>
</file>

<file path=xl/sharedStrings.xml><?xml version="1.0" encoding="utf-8"?>
<sst xmlns="http://schemas.openxmlformats.org/spreadsheetml/2006/main" count="1011" uniqueCount="420">
  <si>
    <t>NOCLEGOWNIA</t>
  </si>
  <si>
    <t>Pomieszczenie</t>
  </si>
  <si>
    <t>Numer pozycji OPZ</t>
  </si>
  <si>
    <t>Rodzaj wyposażenia</t>
  </si>
  <si>
    <t>Oznaczenie produktu</t>
  </si>
  <si>
    <t>Wartość netto</t>
  </si>
  <si>
    <t>łóżko</t>
  </si>
  <si>
    <t>ŁM-1</t>
  </si>
  <si>
    <t>łóżko piętrowe</t>
  </si>
  <si>
    <t>ŁM-2</t>
  </si>
  <si>
    <t>materac</t>
  </si>
  <si>
    <t>MT</t>
  </si>
  <si>
    <t>prześcieradło</t>
  </si>
  <si>
    <t>PR</t>
  </si>
  <si>
    <t>mata ochronna</t>
  </si>
  <si>
    <t>MCH</t>
  </si>
  <si>
    <t>pościel</t>
  </si>
  <si>
    <t>PO-2</t>
  </si>
  <si>
    <t>poduszka</t>
  </si>
  <si>
    <t>PD</t>
  </si>
  <si>
    <t>koc</t>
  </si>
  <si>
    <t>KO</t>
  </si>
  <si>
    <t>kosz na śmieci</t>
  </si>
  <si>
    <t>KS</t>
  </si>
  <si>
    <t>W-1</t>
  </si>
  <si>
    <t>jadalnia/świetlica</t>
  </si>
  <si>
    <t>stół</t>
  </si>
  <si>
    <t>STM-6</t>
  </si>
  <si>
    <t xml:space="preserve">krzesła </t>
  </si>
  <si>
    <t>K-3</t>
  </si>
  <si>
    <t>szafka gospodarcza</t>
  </si>
  <si>
    <t>SG-2</t>
  </si>
  <si>
    <t>CZE</t>
  </si>
  <si>
    <t>szatnia czysta</t>
  </si>
  <si>
    <t>ławka</t>
  </si>
  <si>
    <t>ŁW-1</t>
  </si>
  <si>
    <t>szatnia</t>
  </si>
  <si>
    <t xml:space="preserve">przebieralnia </t>
  </si>
  <si>
    <t>pokój przyjęć</t>
  </si>
  <si>
    <t>STM-7</t>
  </si>
  <si>
    <t>RO-1</t>
  </si>
  <si>
    <t>stelaż na worki</t>
  </si>
  <si>
    <t>SW</t>
  </si>
  <si>
    <t xml:space="preserve">pralnia </t>
  </si>
  <si>
    <t>pralka</t>
  </si>
  <si>
    <t>PL</t>
  </si>
  <si>
    <t xml:space="preserve">suszarka stojąca </t>
  </si>
  <si>
    <t>SSZ</t>
  </si>
  <si>
    <t>MP</t>
  </si>
  <si>
    <t>poczekalnia</t>
  </si>
  <si>
    <t xml:space="preserve">pomieszczenie personelu </t>
  </si>
  <si>
    <t>BP-1</t>
  </si>
  <si>
    <t>krzesło obrotowe</t>
  </si>
  <si>
    <t>F-2</t>
  </si>
  <si>
    <t>sofa</t>
  </si>
  <si>
    <t>SF-2</t>
  </si>
  <si>
    <t>stolik</t>
  </si>
  <si>
    <t>STP-2</t>
  </si>
  <si>
    <t>SA-1</t>
  </si>
  <si>
    <t>regał otwarty</t>
  </si>
  <si>
    <t>Cena jednostkowa netto</t>
  </si>
  <si>
    <t>MIESZKANIE CHRONIONE</t>
  </si>
  <si>
    <t>wiatrołap</t>
  </si>
  <si>
    <t>szafka na buty</t>
  </si>
  <si>
    <t>SZB</t>
  </si>
  <si>
    <t>wieszak wiszący</t>
  </si>
  <si>
    <t xml:space="preserve">przedpokój </t>
  </si>
  <si>
    <t xml:space="preserve">lustro z półką </t>
  </si>
  <si>
    <t>LP</t>
  </si>
  <si>
    <t>pokoje</t>
  </si>
  <si>
    <t>Ł-1</t>
  </si>
  <si>
    <t>szafa ubraniowa</t>
  </si>
  <si>
    <t>SU-1</t>
  </si>
  <si>
    <t xml:space="preserve">szafka nocna </t>
  </si>
  <si>
    <t>SN</t>
  </si>
  <si>
    <t>PO-1</t>
  </si>
  <si>
    <t>kołdra</t>
  </si>
  <si>
    <t>KŁ</t>
  </si>
  <si>
    <t>lampka nocna</t>
  </si>
  <si>
    <t>LN</t>
  </si>
  <si>
    <t>stół płycinowy</t>
  </si>
  <si>
    <t>STP-1</t>
  </si>
  <si>
    <t>krzesło sklejka</t>
  </si>
  <si>
    <t>K-1</t>
  </si>
  <si>
    <t>pokój dzienny</t>
  </si>
  <si>
    <t>komplet wypoczynkowy</t>
  </si>
  <si>
    <t>stół/ława płycinowy</t>
  </si>
  <si>
    <t>stół na stelażu metalowym</t>
  </si>
  <si>
    <t>STM-1</t>
  </si>
  <si>
    <t>komoda</t>
  </si>
  <si>
    <t>KM</t>
  </si>
  <si>
    <t>aneks kuchenny</t>
  </si>
  <si>
    <t>AK</t>
  </si>
  <si>
    <t>zlewozmywak</t>
  </si>
  <si>
    <t>ZL</t>
  </si>
  <si>
    <t>bateria</t>
  </si>
  <si>
    <t>BA</t>
  </si>
  <si>
    <t>lodówka</t>
  </si>
  <si>
    <t>CHZ-1</t>
  </si>
  <si>
    <t>piekarnik</t>
  </si>
  <si>
    <t>PK</t>
  </si>
  <si>
    <t>płyta ceramiczna</t>
  </si>
  <si>
    <t>PC</t>
  </si>
  <si>
    <t>czajnik</t>
  </si>
  <si>
    <t>żelazko</t>
  </si>
  <si>
    <t>Ż</t>
  </si>
  <si>
    <t>deska do prasowania</t>
  </si>
  <si>
    <t>DP</t>
  </si>
  <si>
    <t>deska do krojenia</t>
  </si>
  <si>
    <t>DK</t>
  </si>
  <si>
    <t xml:space="preserve">garnki </t>
  </si>
  <si>
    <t>GZ</t>
  </si>
  <si>
    <t>szklanki</t>
  </si>
  <si>
    <t>SZK</t>
  </si>
  <si>
    <t>KU</t>
  </si>
  <si>
    <t>TA</t>
  </si>
  <si>
    <t>sztućce</t>
  </si>
  <si>
    <t>SZ</t>
  </si>
  <si>
    <t>noże zestaw</t>
  </si>
  <si>
    <t>NZ</t>
  </si>
  <si>
    <t>WRZ</t>
  </si>
  <si>
    <t>miska kuchenna</t>
  </si>
  <si>
    <t>MK</t>
  </si>
  <si>
    <t>miska do prania</t>
  </si>
  <si>
    <t>wiadro z wyciskaczem</t>
  </si>
  <si>
    <t>WW</t>
  </si>
  <si>
    <t>mop sznurkowy</t>
  </si>
  <si>
    <t>MO</t>
  </si>
  <si>
    <t>KŁZ</t>
  </si>
  <si>
    <t xml:space="preserve">kosz na pranie </t>
  </si>
  <si>
    <t>KP</t>
  </si>
  <si>
    <t xml:space="preserve">kosz na bieliznę </t>
  </si>
  <si>
    <t>KB</t>
  </si>
  <si>
    <t>łazienka</t>
  </si>
  <si>
    <t>szafka wisząca z lustrem</t>
  </si>
  <si>
    <t>SZL</t>
  </si>
  <si>
    <t>Szafka stojąca</t>
  </si>
  <si>
    <t>SZS</t>
  </si>
  <si>
    <t>szczotka toaletowa</t>
  </si>
  <si>
    <t>SZC</t>
  </si>
  <si>
    <t>haczyki podwójne</t>
  </si>
  <si>
    <t>HP</t>
  </si>
  <si>
    <t>wieszak na papier toaletowy</t>
  </si>
  <si>
    <t>WP</t>
  </si>
  <si>
    <t>SCHRONISKO</t>
  </si>
  <si>
    <t>szafa</t>
  </si>
  <si>
    <t>SU-2</t>
  </si>
  <si>
    <t>STT</t>
  </si>
  <si>
    <t>krzesła</t>
  </si>
  <si>
    <t>K-2</t>
  </si>
  <si>
    <t>parawan</t>
  </si>
  <si>
    <t>PAR</t>
  </si>
  <si>
    <t>pomieszczenie komputerowe</t>
  </si>
  <si>
    <t>stolik komputerowy</t>
  </si>
  <si>
    <t>STK</t>
  </si>
  <si>
    <t>F-1</t>
  </si>
  <si>
    <t>biuro księgowego</t>
  </si>
  <si>
    <t>biurko</t>
  </si>
  <si>
    <t xml:space="preserve">szafa aktowa </t>
  </si>
  <si>
    <t xml:space="preserve">biuro kierownika </t>
  </si>
  <si>
    <t>BNP</t>
  </si>
  <si>
    <t>stół okrągły</t>
  </si>
  <si>
    <t>SA-2</t>
  </si>
  <si>
    <t>wieszak okrągły</t>
  </si>
  <si>
    <t>WM</t>
  </si>
  <si>
    <t>pokój socjalny</t>
  </si>
  <si>
    <t>STM-3</t>
  </si>
  <si>
    <t>SG-1</t>
  </si>
  <si>
    <t>szafka wisząca</t>
  </si>
  <si>
    <t>SZW</t>
  </si>
  <si>
    <t>CHZ-2</t>
  </si>
  <si>
    <t>warząchwie</t>
  </si>
  <si>
    <t>garnek z pokrywką</t>
  </si>
  <si>
    <t>szatnia personelu</t>
  </si>
  <si>
    <t>SBHP</t>
  </si>
  <si>
    <t>STM-4</t>
  </si>
  <si>
    <t>stojak na worki</t>
  </si>
  <si>
    <t>STW</t>
  </si>
  <si>
    <t>pralnia</t>
  </si>
  <si>
    <t>przebieralnia</t>
  </si>
  <si>
    <t>wieszak na ścianę</t>
  </si>
  <si>
    <t>sala rozmów</t>
  </si>
  <si>
    <t>pomieszczenie personelu</t>
  </si>
  <si>
    <t>kubek</t>
  </si>
  <si>
    <t>STM</t>
  </si>
  <si>
    <t>lodówka wolnostojąca</t>
  </si>
  <si>
    <t>pokój 6 osób 1</t>
  </si>
  <si>
    <t>pokój  4 osoby 2</t>
  </si>
  <si>
    <t>pokój  4 osoby 4</t>
  </si>
  <si>
    <t>pokój  4 osoby 8</t>
  </si>
  <si>
    <t>pokój  4 osoby 3</t>
  </si>
  <si>
    <t>pokój  4 osoby 5</t>
  </si>
  <si>
    <t>pokój  4 osoby 6</t>
  </si>
  <si>
    <t>pokój  4 osoby 7</t>
  </si>
  <si>
    <t>pokój  6 osób 9</t>
  </si>
  <si>
    <t>Kuchnia</t>
  </si>
  <si>
    <t>szafka bhp</t>
  </si>
  <si>
    <t xml:space="preserve">Stawka VAT </t>
  </si>
  <si>
    <t>kosze do segregacji śmieci</t>
  </si>
  <si>
    <t>GZ-1</t>
  </si>
  <si>
    <t>KS-1</t>
  </si>
  <si>
    <t>STP-3</t>
  </si>
  <si>
    <t>W-3</t>
  </si>
  <si>
    <t>aneks kuchenne</t>
  </si>
  <si>
    <t>miotła + łopatka+zmiotka</t>
  </si>
  <si>
    <t>pokój noclegowy 1</t>
  </si>
  <si>
    <t>pokój noclegowy 2</t>
  </si>
  <si>
    <t>pokój noclegowy 3</t>
  </si>
  <si>
    <t>lustro</t>
  </si>
  <si>
    <t>Pojemnik na ręczniki</t>
  </si>
  <si>
    <t>Łazienka dla osób niepełnosprawnych</t>
  </si>
  <si>
    <t>Łazienka dla warsztatów</t>
  </si>
  <si>
    <t>PM</t>
  </si>
  <si>
    <t>L</t>
  </si>
  <si>
    <t>PNR</t>
  </si>
  <si>
    <t>SSR</t>
  </si>
  <si>
    <t>suszarka do rąk</t>
  </si>
  <si>
    <t>Metalowy pojemnik na odpady</t>
  </si>
  <si>
    <t>WP-1</t>
  </si>
  <si>
    <t>MPO</t>
  </si>
  <si>
    <t>Nr pom.</t>
  </si>
  <si>
    <t xml:space="preserve"> pokój rozmów </t>
  </si>
  <si>
    <t>Nr. Pom.</t>
  </si>
  <si>
    <t xml:space="preserve">szatnia </t>
  </si>
  <si>
    <t xml:space="preserve">Łaźnia </t>
  </si>
  <si>
    <t xml:space="preserve">Łazienka </t>
  </si>
  <si>
    <t>talerze zestaw</t>
  </si>
  <si>
    <t>Łazienka za przebieralnią</t>
  </si>
  <si>
    <t>Łazienka zaplecze kuchenne</t>
  </si>
  <si>
    <t>RM-N</t>
  </si>
  <si>
    <t>RM-S</t>
  </si>
  <si>
    <t>regały magazynowe w schronisku</t>
  </si>
  <si>
    <t>regały magazynowe w noclegowni</t>
  </si>
  <si>
    <t>ROL-M</t>
  </si>
  <si>
    <t>ROL-N</t>
  </si>
  <si>
    <t>ROL-S</t>
  </si>
  <si>
    <t>Rolety w mieszkaniu chronionym</t>
  </si>
  <si>
    <t>Rolety w noclegowni</t>
  </si>
  <si>
    <t>Rolety w schronisku</t>
  </si>
  <si>
    <t>FO-N</t>
  </si>
  <si>
    <t>FO-S</t>
  </si>
  <si>
    <t>folie okienne w schronisku</t>
  </si>
  <si>
    <t>folie okienne w noclegowni</t>
  </si>
  <si>
    <t>łóżko metalowepojedyncze</t>
  </si>
  <si>
    <t>dozownik na papier toaletowy</t>
  </si>
  <si>
    <t xml:space="preserve">Toaleta dla niepełnosprawnych </t>
  </si>
  <si>
    <t>SNN</t>
  </si>
  <si>
    <t>suszarka na naczynia</t>
  </si>
  <si>
    <t>OSZ</t>
  </si>
  <si>
    <t>ociekacz na sztućce</t>
  </si>
  <si>
    <t xml:space="preserve">Łazienka dla personelu </t>
  </si>
  <si>
    <t>Razem</t>
  </si>
  <si>
    <t>WBZ</t>
  </si>
  <si>
    <t>Wieszak narożny i zasłonka brodzika</t>
  </si>
  <si>
    <t>KW-1</t>
  </si>
  <si>
    <t>KW-2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</si>
  <si>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</si>
  <si>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</si>
  <si>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</si>
  <si>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</si>
  <si>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</si>
  <si>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</si>
  <si>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</si>
  <si>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</si>
  <si>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</si>
  <si>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</si>
  <si>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</si>
  <si>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</si>
  <si>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</si>
  <si>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1.10</t>
  </si>
  <si>
    <t>1.2</t>
  </si>
  <si>
    <t>1.3</t>
  </si>
  <si>
    <t>1.4</t>
  </si>
  <si>
    <t>1.1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</si>
  <si>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</si>
  <si>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</si>
  <si>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</si>
  <si>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</si>
  <si>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</si>
  <si>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</si>
  <si>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</si>
  <si>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</si>
  <si>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</si>
  <si>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</si>
  <si>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1.26</t>
  </si>
  <si>
    <t>1.29</t>
  </si>
  <si>
    <t>1.30</t>
  </si>
  <si>
    <t>1.31</t>
  </si>
  <si>
    <t>1.32</t>
  </si>
  <si>
    <t>1.33</t>
  </si>
  <si>
    <t>1.16</t>
  </si>
  <si>
    <t>1.19</t>
  </si>
  <si>
    <t>1.17</t>
  </si>
  <si>
    <t>1.18</t>
  </si>
  <si>
    <t>1.20</t>
  </si>
  <si>
    <t>1.21</t>
  </si>
  <si>
    <t>1.22</t>
  </si>
  <si>
    <t>1.23</t>
  </si>
  <si>
    <t>1.24</t>
  </si>
  <si>
    <t>1.25</t>
  </si>
  <si>
    <t>1.27</t>
  </si>
  <si>
    <t>1.28</t>
  </si>
  <si>
    <t>4.1.1</t>
  </si>
  <si>
    <t>4.1.2</t>
  </si>
  <si>
    <t>4.1.3</t>
  </si>
  <si>
    <t>4.2.1</t>
  </si>
  <si>
    <t>4.3.1</t>
  </si>
  <si>
    <t>dozownik na mydło w płynie</t>
  </si>
  <si>
    <t>4.4</t>
  </si>
  <si>
    <t>4.2.2</t>
  </si>
  <si>
    <t>4.3.2</t>
  </si>
  <si>
    <t>2.22</t>
  </si>
  <si>
    <t>4.5</t>
  </si>
  <si>
    <t>4.6</t>
  </si>
  <si>
    <t>4.7</t>
  </si>
  <si>
    <t>4.8</t>
  </si>
  <si>
    <t>4.10</t>
  </si>
  <si>
    <t>4.9</t>
  </si>
  <si>
    <t>4.11</t>
  </si>
  <si>
    <t>2.14</t>
  </si>
  <si>
    <t>2.15</t>
  </si>
  <si>
    <t>2.16</t>
  </si>
  <si>
    <t>2.17</t>
  </si>
  <si>
    <t>Wartość brutto  PLN</t>
  </si>
  <si>
    <t>Cena jednostkowa netto PLN</t>
  </si>
  <si>
    <t>Wartość netto PLN</t>
  </si>
  <si>
    <t>2.18</t>
  </si>
  <si>
    <t>2.19</t>
  </si>
  <si>
    <t>2.20</t>
  </si>
  <si>
    <t>2.21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</si>
  <si>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</si>
  <si>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</si>
  <si>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</si>
  <si>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</si>
  <si>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</si>
  <si>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</si>
  <si>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</si>
  <si>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</si>
  <si>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</si>
  <si>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</si>
  <si>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</si>
  <si>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</si>
  <si>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</si>
  <si>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</si>
  <si>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</si>
  <si>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</si>
  <si>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2.41</t>
  </si>
  <si>
    <t>2.40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</si>
  <si>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</si>
  <si>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</si>
  <si>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</si>
  <si>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</si>
  <si>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</si>
  <si>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</si>
  <si>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</si>
  <si>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</si>
  <si>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</si>
  <si>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</si>
  <si>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</si>
  <si>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Wartość brutto PLN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</si>
  <si>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</si>
  <si>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</si>
  <si>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</si>
  <si>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</si>
  <si>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</si>
  <si>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</si>
  <si>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</si>
  <si>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</si>
  <si>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</si>
  <si>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</si>
  <si>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</si>
  <si>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</si>
  <si>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</si>
  <si>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</si>
  <si>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</si>
  <si>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</si>
  <si>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</si>
  <si>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</si>
  <si>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</si>
  <si>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</si>
  <si>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</si>
  <si>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</si>
  <si>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</si>
  <si>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</si>
  <si>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</si>
  <si>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</si>
  <si>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</si>
  <si>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</si>
  <si>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</si>
  <si>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</si>
  <si>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</si>
  <si>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</si>
  <si>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</si>
  <si>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</si>
  <si>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</si>
  <si>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</si>
  <si>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</si>
  <si>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</si>
  <si>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</si>
  <si>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</si>
  <si>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</si>
  <si>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</si>
  <si>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</si>
  <si>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</si>
  <si>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</si>
  <si>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</si>
  <si>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</si>
  <si>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</si>
  <si>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</si>
  <si>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</si>
  <si>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Łazienka</t>
  </si>
  <si>
    <t>drzwi wejściowe</t>
  </si>
  <si>
    <t xml:space="preserve">Sanitariaty </t>
  </si>
  <si>
    <t>Liczba sztuk</t>
  </si>
  <si>
    <t xml:space="preserve">Wartość brutto </t>
  </si>
  <si>
    <t>Cennik</t>
  </si>
  <si>
    <t>Stawka podatku VAT</t>
  </si>
  <si>
    <t xml:space="preserve">liczba sztuk </t>
  </si>
  <si>
    <t>Liczba SZTUK</t>
  </si>
  <si>
    <t>Wartość brutto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</si>
</sst>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5" fillId="2" borderId="0" xfId="0" applyFont="1" applyFill="1"/>
    <xf numFmtId="49" fontId="5" fillId="0" borderId="0" xfId="0" applyNumberFormat="1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7" fillId="0" borderId="1" xfId="1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right" vertical="top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1" xfId="1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165" fontId="5" fillId="0" borderId="0" xfId="3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6" fillId="0" borderId="1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7" fillId="0" borderId="1" xfId="4" applyNumberFormat="1" applyFont="1" applyBorder="1" applyAlignment="1">
      <alignment horizontal="right" vertical="top"/>
    </xf>
    <xf numFmtId="164" fontId="7" fillId="0" borderId="1" xfId="3" applyNumberFormat="1" applyFont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1" xfId="4" applyNumberFormat="1" applyFont="1" applyFill="1" applyBorder="1" applyAlignment="1">
      <alignment horizontal="right" vertical="top"/>
    </xf>
    <xf numFmtId="164" fontId="7" fillId="2" borderId="1" xfId="3" applyNumberFormat="1" applyFont="1" applyFill="1" applyBorder="1" applyAlignment="1">
      <alignment horizontal="right" vertical="top"/>
    </xf>
    <xf numFmtId="164" fontId="5" fillId="0" borderId="1" xfId="3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horizontal="right" vertical="top"/>
    </xf>
    <xf numFmtId="164" fontId="8" fillId="0" borderId="1" xfId="3" applyNumberFormat="1" applyFont="1" applyBorder="1" applyAlignment="1">
      <alignment horizontal="right" vertical="top"/>
    </xf>
    <xf numFmtId="164" fontId="8" fillId="0" borderId="1" xfId="4" applyNumberFormat="1" applyFont="1" applyBorder="1" applyAlignment="1">
      <alignment horizontal="right" vertical="top"/>
    </xf>
    <xf numFmtId="1" fontId="7" fillId="0" borderId="2" xfId="0" applyNumberFormat="1" applyFont="1" applyBorder="1" applyAlignment="1">
      <alignment horizontal="center" vertical="top"/>
    </xf>
    <xf numFmtId="1" fontId="7" fillId="2" borderId="2" xfId="0" applyNumberFormat="1" applyFont="1" applyFill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right" vertical="top"/>
    </xf>
    <xf numFmtId="164" fontId="5" fillId="0" borderId="3" xfId="4" applyNumberFormat="1" applyFont="1" applyBorder="1" applyAlignment="1">
      <alignment horizontal="right" vertical="top"/>
    </xf>
    <xf numFmtId="164" fontId="5" fillId="0" borderId="3" xfId="3" applyNumberFormat="1" applyFont="1" applyBorder="1" applyAlignment="1">
      <alignment horizontal="right" vertical="top"/>
    </xf>
    <xf numFmtId="0" fontId="5" fillId="0" borderId="3" xfId="0" applyFont="1" applyBorder="1"/>
    <xf numFmtId="2" fontId="6" fillId="0" borderId="1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4" applyNumberFormat="1" applyFont="1" applyBorder="1" applyAlignment="1">
      <alignment horizontal="right" vertical="top"/>
    </xf>
    <xf numFmtId="164" fontId="5" fillId="0" borderId="0" xfId="3" applyNumberFormat="1" applyFont="1" applyBorder="1" applyAlignment="1">
      <alignment horizontal="right" vertical="top"/>
    </xf>
    <xf numFmtId="0" fontId="5" fillId="0" borderId="1" xfId="0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165" fontId="6" fillId="0" borderId="1" xfId="3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5D6CF6EC-D349-4255-9773-2E496A269F9E}"/>
    <cellStyle name="Procentowy" xfId="4" builtinId="5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2"/>
  <sheetViews>
    <sheetView workbookViewId="0">
      <selection activeCell="I7" sqref="I7"/>
    </sheetView>
  </sheetViews>
  <sheetFormatPr defaultColWidth="9" defaultRowHeight="15.75"/>
  <cols>
    <col min="1" max="1" width="23.875" style="5" customWidth="1"/>
    <col min="2" max="3" width="6.375" style="10" customWidth="1"/>
    <col min="4" max="4" width="22.5" style="5" customWidth="1"/>
    <col min="5" max="5" width="10.25" style="17" customWidth="1"/>
    <col min="6" max="6" width="5.75" style="17" customWidth="1"/>
    <col min="7" max="9" width="12" style="6" customWidth="1"/>
    <col min="10" max="16384" width="9" style="1"/>
  </cols>
  <sheetData>
    <row r="2" spans="1:10">
      <c r="C2" s="14" t="s">
        <v>0</v>
      </c>
    </row>
    <row r="3" spans="1:10">
      <c r="C3" s="14"/>
    </row>
    <row r="4" spans="1:10" s="27" customFormat="1" ht="63">
      <c r="A4" s="24" t="s">
        <v>1</v>
      </c>
      <c r="B4" s="25" t="s">
        <v>220</v>
      </c>
      <c r="C4" s="25" t="s">
        <v>2</v>
      </c>
      <c r="D4" s="24" t="s">
        <v>3</v>
      </c>
      <c r="E4" s="24" t="s">
        <v>4</v>
      </c>
      <c r="F4" s="24" t="s">
        <v>413</v>
      </c>
      <c r="G4" s="24" t="s">
        <v>324</v>
      </c>
      <c r="H4" s="24" t="s">
        <v>325</v>
      </c>
      <c r="I4" s="26" t="s">
        <v>323</v>
      </c>
      <c r="J4" s="35" t="s">
        <v>416</v>
      </c>
    </row>
    <row r="5" spans="1:10">
      <c r="A5" s="13" t="s">
        <v>205</v>
      </c>
      <c r="B5" s="15">
        <v>1</v>
      </c>
      <c r="C5" s="15" t="s">
        <v>273</v>
      </c>
      <c r="D5" s="13" t="str">
        <f>IF(E5="","",VLOOKUP(E5,Cennik!A:G,2,0))</f>
        <v>łóżko metalowepojedyncze</v>
      </c>
      <c r="E5" s="18" t="s">
        <v>7</v>
      </c>
      <c r="F5" s="21">
        <v>6</v>
      </c>
      <c r="G5" s="23">
        <f>IF(E5="","",VLOOKUP(E5,Cennik!A:G,4,0))</f>
        <v>0</v>
      </c>
      <c r="H5" s="23">
        <f>IF(G5="","",F5*G5)</f>
        <v>0</v>
      </c>
      <c r="I5" s="7">
        <f>IF(H5="","",H5*(1+J5))</f>
        <v>0</v>
      </c>
      <c r="J5" s="91">
        <f>IF(E5="","",VLOOKUP(E5,Cennik!A:F,6,0))</f>
        <v>0</v>
      </c>
    </row>
    <row r="6" spans="1:10">
      <c r="A6" s="13"/>
      <c r="B6" s="15">
        <v>1</v>
      </c>
      <c r="C6" s="15" t="s">
        <v>270</v>
      </c>
      <c r="D6" s="13" t="str">
        <f>IF(E6="","",VLOOKUP(E6,Cennik!A:G,2,0))</f>
        <v>wieszak na ścianę</v>
      </c>
      <c r="E6" s="18" t="s">
        <v>202</v>
      </c>
      <c r="F6" s="21">
        <v>1</v>
      </c>
      <c r="G6" s="23">
        <f>IF(E6="","",VLOOKUP(E6,Cennik!A:G,4,0))</f>
        <v>0</v>
      </c>
      <c r="H6" s="23">
        <f t="shared" ref="H6:H60" si="0">IF(G6="","",F6*G6)</f>
        <v>0</v>
      </c>
      <c r="I6" s="7">
        <f t="shared" ref="I6:I60" si="1">IF(H6="","",H6*(1+J6))</f>
        <v>0</v>
      </c>
      <c r="J6" s="91">
        <f>IF(E6="","",VLOOKUP(E6,Cennik!A:F,6,0))</f>
        <v>0</v>
      </c>
    </row>
    <row r="7" spans="1:10">
      <c r="A7" s="13"/>
      <c r="B7" s="15">
        <v>1</v>
      </c>
      <c r="C7" s="15" t="s">
        <v>271</v>
      </c>
      <c r="D7" s="13" t="str">
        <f>IF(E7="","",VLOOKUP(E7,Cennik!A:G,2,0))</f>
        <v>materac</v>
      </c>
      <c r="E7" s="18" t="s">
        <v>11</v>
      </c>
      <c r="F7" s="21">
        <v>8</v>
      </c>
      <c r="G7" s="23">
        <f>IF(E7="","",VLOOKUP(E7,Cennik!A:G,4,0))</f>
        <v>0</v>
      </c>
      <c r="H7" s="23">
        <f t="shared" si="0"/>
        <v>0</v>
      </c>
      <c r="I7" s="7">
        <f t="shared" si="1"/>
        <v>0</v>
      </c>
      <c r="J7" s="91">
        <f>IF(E7="","",VLOOKUP(E7,Cennik!A:F,6,0))</f>
        <v>0</v>
      </c>
    </row>
    <row r="8" spans="1:10">
      <c r="A8" s="13"/>
      <c r="B8" s="15">
        <v>1</v>
      </c>
      <c r="C8" s="15" t="s">
        <v>272</v>
      </c>
      <c r="D8" s="13" t="str">
        <f>IF(E8="","",VLOOKUP(E8,Cennik!A:G,2,0))</f>
        <v>prześcieradło</v>
      </c>
      <c r="E8" s="18" t="s">
        <v>13</v>
      </c>
      <c r="F8" s="21">
        <v>8</v>
      </c>
      <c r="G8" s="23">
        <f>IF(E8="","",VLOOKUP(E8,Cennik!A:G,4,0))</f>
        <v>0</v>
      </c>
      <c r="H8" s="23">
        <f t="shared" si="0"/>
        <v>0</v>
      </c>
      <c r="I8" s="7">
        <f t="shared" si="1"/>
        <v>0</v>
      </c>
      <c r="J8" s="91">
        <f>IF(E8="","",VLOOKUP(E8,Cennik!A:F,6,0))</f>
        <v>0</v>
      </c>
    </row>
    <row r="9" spans="1:10">
      <c r="A9" s="13"/>
      <c r="B9" s="15">
        <v>1</v>
      </c>
      <c r="C9" s="15" t="s">
        <v>274</v>
      </c>
      <c r="D9" s="13" t="str">
        <f>IF(E9="","",VLOOKUP(E9,Cennik!A:G,2,0))</f>
        <v>mata ochronna</v>
      </c>
      <c r="E9" s="18" t="s">
        <v>15</v>
      </c>
      <c r="F9" s="21">
        <v>8</v>
      </c>
      <c r="G9" s="23">
        <f>IF(E9="","",VLOOKUP(E9,Cennik!A:G,4,0))</f>
        <v>0</v>
      </c>
      <c r="H9" s="23">
        <f t="shared" si="0"/>
        <v>0</v>
      </c>
      <c r="I9" s="7">
        <f t="shared" si="1"/>
        <v>0</v>
      </c>
      <c r="J9" s="91">
        <f>IF(E9="","",VLOOKUP(E9,Cennik!A:F,6,0))</f>
        <v>0</v>
      </c>
    </row>
    <row r="10" spans="1:10">
      <c r="A10" s="13"/>
      <c r="B10" s="15">
        <v>1</v>
      </c>
      <c r="C10" s="15" t="s">
        <v>275</v>
      </c>
      <c r="D10" s="13" t="str">
        <f>IF(E10="","",VLOOKUP(E10,Cennik!A:G,2,0))</f>
        <v>pościel</v>
      </c>
      <c r="E10" s="18" t="s">
        <v>17</v>
      </c>
      <c r="F10" s="21">
        <v>8</v>
      </c>
      <c r="G10" s="23">
        <f>IF(E10="","",VLOOKUP(E10,Cennik!A:G,4,0))</f>
        <v>0</v>
      </c>
      <c r="H10" s="23">
        <f t="shared" si="0"/>
        <v>0</v>
      </c>
      <c r="I10" s="7">
        <f t="shared" si="1"/>
        <v>0</v>
      </c>
      <c r="J10" s="91">
        <f>IF(E10="","",VLOOKUP(E10,Cennik!A:F,6,0))</f>
        <v>0</v>
      </c>
    </row>
    <row r="11" spans="1:10">
      <c r="A11" s="13"/>
      <c r="B11" s="15">
        <v>1</v>
      </c>
      <c r="C11" s="15" t="s">
        <v>276</v>
      </c>
      <c r="D11" s="13" t="str">
        <f>IF(E11="","",VLOOKUP(E11,Cennik!A:G,2,0))</f>
        <v>poduszka</v>
      </c>
      <c r="E11" s="18" t="s">
        <v>19</v>
      </c>
      <c r="F11" s="21">
        <v>8</v>
      </c>
      <c r="G11" s="23">
        <f>IF(E11="","",VLOOKUP(E11,Cennik!A:G,4,0))</f>
        <v>0</v>
      </c>
      <c r="H11" s="23">
        <f t="shared" si="0"/>
        <v>0</v>
      </c>
      <c r="I11" s="7">
        <f t="shared" si="1"/>
        <v>0</v>
      </c>
      <c r="J11" s="91">
        <f>IF(E11="","",VLOOKUP(E11,Cennik!A:F,6,0))</f>
        <v>0</v>
      </c>
    </row>
    <row r="12" spans="1:10">
      <c r="A12" s="13"/>
      <c r="B12" s="15">
        <v>1</v>
      </c>
      <c r="C12" s="15" t="s">
        <v>277</v>
      </c>
      <c r="D12" s="13" t="str">
        <f>IF(E12="","",VLOOKUP(E12,Cennik!A:G,2,0))</f>
        <v>koc</v>
      </c>
      <c r="E12" s="18" t="s">
        <v>21</v>
      </c>
      <c r="F12" s="21">
        <v>8</v>
      </c>
      <c r="G12" s="23">
        <f>IF(E12="","",VLOOKUP(E12,Cennik!A:G,4,0))</f>
        <v>0</v>
      </c>
      <c r="H12" s="23">
        <f t="shared" si="0"/>
        <v>0</v>
      </c>
      <c r="I12" s="7">
        <f t="shared" si="1"/>
        <v>0</v>
      </c>
      <c r="J12" s="91">
        <f>IF(E12="","",VLOOKUP(E12,Cennik!A:F,6,0))</f>
        <v>0</v>
      </c>
    </row>
    <row r="13" spans="1:10">
      <c r="A13" s="13"/>
      <c r="B13" s="15">
        <v>1</v>
      </c>
      <c r="C13" s="15" t="s">
        <v>278</v>
      </c>
      <c r="D13" s="13" t="str">
        <f>IF(E13="","",VLOOKUP(E13,Cennik!A:G,2,0))</f>
        <v>kosz na śmieci</v>
      </c>
      <c r="E13" s="18" t="s">
        <v>23</v>
      </c>
      <c r="F13" s="21">
        <v>1</v>
      </c>
      <c r="G13" s="23">
        <f>IF(E13="","",VLOOKUP(E13,Cennik!A:G,4,0))</f>
        <v>0</v>
      </c>
      <c r="H13" s="23">
        <f t="shared" si="0"/>
        <v>0</v>
      </c>
      <c r="I13" s="7">
        <f t="shared" si="1"/>
        <v>0</v>
      </c>
      <c r="J13" s="91">
        <f>IF(E13="","",VLOOKUP(E13,Cennik!A:F,6,0))</f>
        <v>0</v>
      </c>
    </row>
    <row r="14" spans="1:10">
      <c r="A14" s="13" t="s">
        <v>206</v>
      </c>
      <c r="B14" s="15">
        <v>2</v>
      </c>
      <c r="C14" s="15" t="s">
        <v>273</v>
      </c>
      <c r="D14" s="13" t="str">
        <f>IF(E14="","",VLOOKUP(E14,Cennik!A:G,2,0))</f>
        <v>łóżko metalowepojedyncze</v>
      </c>
      <c r="E14" s="18" t="s">
        <v>7</v>
      </c>
      <c r="F14" s="21">
        <v>6</v>
      </c>
      <c r="G14" s="23">
        <f>IF(E14="","",VLOOKUP(E14,Cennik!A:G,4,0))</f>
        <v>0</v>
      </c>
      <c r="H14" s="23">
        <f t="shared" si="0"/>
        <v>0</v>
      </c>
      <c r="I14" s="7">
        <f t="shared" si="1"/>
        <v>0</v>
      </c>
      <c r="J14" s="91">
        <f>IF(E14="","",VLOOKUP(E14,Cennik!A:F,6,0))</f>
        <v>0</v>
      </c>
    </row>
    <row r="15" spans="1:10">
      <c r="A15" s="13"/>
      <c r="B15" s="15">
        <v>2</v>
      </c>
      <c r="C15" s="15" t="s">
        <v>270</v>
      </c>
      <c r="D15" s="13" t="str">
        <f>IF(E15="","",VLOOKUP(E15,Cennik!A:G,2,0))</f>
        <v>wieszak na ścianę</v>
      </c>
      <c r="E15" s="18" t="s">
        <v>202</v>
      </c>
      <c r="F15" s="21">
        <v>1</v>
      </c>
      <c r="G15" s="23">
        <f>IF(E15="","",VLOOKUP(E15,Cennik!A:G,4,0))</f>
        <v>0</v>
      </c>
      <c r="H15" s="23">
        <f t="shared" si="0"/>
        <v>0</v>
      </c>
      <c r="I15" s="7">
        <f t="shared" si="1"/>
        <v>0</v>
      </c>
      <c r="J15" s="91">
        <f>IF(E15="","",VLOOKUP(E15,Cennik!A:F,6,0))</f>
        <v>0</v>
      </c>
    </row>
    <row r="16" spans="1:10">
      <c r="A16" s="13"/>
      <c r="B16" s="15">
        <v>2</v>
      </c>
      <c r="C16" s="15" t="s">
        <v>271</v>
      </c>
      <c r="D16" s="13" t="str">
        <f>IF(E16="","",VLOOKUP(E16,Cennik!A:G,2,0))</f>
        <v>materac</v>
      </c>
      <c r="E16" s="18" t="s">
        <v>11</v>
      </c>
      <c r="F16" s="21">
        <v>8</v>
      </c>
      <c r="G16" s="23">
        <f>IF(E16="","",VLOOKUP(E16,Cennik!A:G,4,0))</f>
        <v>0</v>
      </c>
      <c r="H16" s="23">
        <f t="shared" si="0"/>
        <v>0</v>
      </c>
      <c r="I16" s="7">
        <f t="shared" si="1"/>
        <v>0</v>
      </c>
      <c r="J16" s="91">
        <f>IF(E16="","",VLOOKUP(E16,Cennik!A:F,6,0))</f>
        <v>0</v>
      </c>
    </row>
    <row r="17" spans="1:10">
      <c r="A17" s="13"/>
      <c r="B17" s="15">
        <v>2</v>
      </c>
      <c r="C17" s="15" t="s">
        <v>272</v>
      </c>
      <c r="D17" s="13" t="str">
        <f>IF(E17="","",VLOOKUP(E17,Cennik!A:G,2,0))</f>
        <v>prześcieradło</v>
      </c>
      <c r="E17" s="18" t="s">
        <v>13</v>
      </c>
      <c r="F17" s="21">
        <v>8</v>
      </c>
      <c r="G17" s="23">
        <f>IF(E17="","",VLOOKUP(E17,Cennik!A:G,4,0))</f>
        <v>0</v>
      </c>
      <c r="H17" s="23">
        <f t="shared" si="0"/>
        <v>0</v>
      </c>
      <c r="I17" s="7">
        <f t="shared" si="1"/>
        <v>0</v>
      </c>
      <c r="J17" s="91">
        <f>IF(E17="","",VLOOKUP(E17,Cennik!A:F,6,0))</f>
        <v>0</v>
      </c>
    </row>
    <row r="18" spans="1:10">
      <c r="A18" s="13"/>
      <c r="B18" s="15">
        <v>2</v>
      </c>
      <c r="C18" s="15" t="s">
        <v>274</v>
      </c>
      <c r="D18" s="13" t="str">
        <f>IF(E18="","",VLOOKUP(E18,Cennik!A:G,2,0))</f>
        <v>mata ochronna</v>
      </c>
      <c r="E18" s="18" t="s">
        <v>15</v>
      </c>
      <c r="F18" s="21">
        <v>8</v>
      </c>
      <c r="G18" s="23">
        <f>IF(E18="","",VLOOKUP(E18,Cennik!A:G,4,0))</f>
        <v>0</v>
      </c>
      <c r="H18" s="23">
        <f t="shared" si="0"/>
        <v>0</v>
      </c>
      <c r="I18" s="7">
        <f t="shared" si="1"/>
        <v>0</v>
      </c>
      <c r="J18" s="91">
        <f>IF(E18="","",VLOOKUP(E18,Cennik!A:F,6,0))</f>
        <v>0</v>
      </c>
    </row>
    <row r="19" spans="1:10">
      <c r="A19" s="13"/>
      <c r="B19" s="15">
        <v>2</v>
      </c>
      <c r="C19" s="15" t="s">
        <v>275</v>
      </c>
      <c r="D19" s="13" t="str">
        <f>IF(E19="","",VLOOKUP(E19,Cennik!A:G,2,0))</f>
        <v>pościel</v>
      </c>
      <c r="E19" s="18" t="s">
        <v>17</v>
      </c>
      <c r="F19" s="21">
        <v>8</v>
      </c>
      <c r="G19" s="23">
        <f>IF(E19="","",VLOOKUP(E19,Cennik!A:G,4,0))</f>
        <v>0</v>
      </c>
      <c r="H19" s="23">
        <f t="shared" si="0"/>
        <v>0</v>
      </c>
      <c r="I19" s="7">
        <f t="shared" si="1"/>
        <v>0</v>
      </c>
      <c r="J19" s="91">
        <f>IF(E19="","",VLOOKUP(E19,Cennik!A:F,6,0))</f>
        <v>0</v>
      </c>
    </row>
    <row r="20" spans="1:10">
      <c r="A20" s="13"/>
      <c r="B20" s="15">
        <v>2</v>
      </c>
      <c r="C20" s="15" t="s">
        <v>276</v>
      </c>
      <c r="D20" s="13" t="str">
        <f>IF(E20="","",VLOOKUP(E20,Cennik!A:G,2,0))</f>
        <v>poduszka</v>
      </c>
      <c r="E20" s="18" t="s">
        <v>19</v>
      </c>
      <c r="F20" s="21">
        <v>8</v>
      </c>
      <c r="G20" s="23">
        <f>IF(E20="","",VLOOKUP(E20,Cennik!A:G,4,0))</f>
        <v>0</v>
      </c>
      <c r="H20" s="23">
        <f t="shared" si="0"/>
        <v>0</v>
      </c>
      <c r="I20" s="7">
        <f t="shared" si="1"/>
        <v>0</v>
      </c>
      <c r="J20" s="91">
        <f>IF(E20="","",VLOOKUP(E20,Cennik!A:F,6,0))</f>
        <v>0</v>
      </c>
    </row>
    <row r="21" spans="1:10">
      <c r="A21" s="13"/>
      <c r="B21" s="15">
        <v>2</v>
      </c>
      <c r="C21" s="15" t="s">
        <v>277</v>
      </c>
      <c r="D21" s="13" t="str">
        <f>IF(E21="","",VLOOKUP(E21,Cennik!A:G,2,0))</f>
        <v>koc</v>
      </c>
      <c r="E21" s="18" t="s">
        <v>21</v>
      </c>
      <c r="F21" s="21">
        <v>8</v>
      </c>
      <c r="G21" s="23">
        <f>IF(E21="","",VLOOKUP(E21,Cennik!A:G,4,0))</f>
        <v>0</v>
      </c>
      <c r="H21" s="23">
        <f t="shared" si="0"/>
        <v>0</v>
      </c>
      <c r="I21" s="7">
        <f t="shared" si="1"/>
        <v>0</v>
      </c>
      <c r="J21" s="91">
        <f>IF(E21="","",VLOOKUP(E21,Cennik!A:F,6,0))</f>
        <v>0</v>
      </c>
    </row>
    <row r="22" spans="1:10">
      <c r="A22" s="13"/>
      <c r="B22" s="15">
        <v>2</v>
      </c>
      <c r="C22" s="15" t="s">
        <v>278</v>
      </c>
      <c r="D22" s="13" t="str">
        <f>IF(E22="","",VLOOKUP(E22,Cennik!A:G,2,0))</f>
        <v>kosz na śmieci</v>
      </c>
      <c r="E22" s="18" t="s">
        <v>23</v>
      </c>
      <c r="F22" s="21">
        <v>1</v>
      </c>
      <c r="G22" s="23">
        <f>IF(E22="","",VLOOKUP(E22,Cennik!A:G,4,0))</f>
        <v>0</v>
      </c>
      <c r="H22" s="23">
        <f t="shared" si="0"/>
        <v>0</v>
      </c>
      <c r="I22" s="7">
        <f t="shared" si="1"/>
        <v>0</v>
      </c>
      <c r="J22" s="91">
        <f>IF(E22="","",VLOOKUP(E22,Cennik!A:F,6,0))</f>
        <v>0</v>
      </c>
    </row>
    <row r="23" spans="1:10">
      <c r="A23" s="13" t="s">
        <v>207</v>
      </c>
      <c r="B23" s="15">
        <v>3</v>
      </c>
      <c r="C23" s="15" t="s">
        <v>273</v>
      </c>
      <c r="D23" s="13" t="str">
        <f>IF(E23="","",VLOOKUP(E23,Cennik!A:G,2,0))</f>
        <v>łóżko metalowepojedyncze</v>
      </c>
      <c r="E23" s="18" t="s">
        <v>7</v>
      </c>
      <c r="F23" s="21">
        <v>6</v>
      </c>
      <c r="G23" s="23">
        <f>IF(E23="","",VLOOKUP(E23,Cennik!A:G,4,0))</f>
        <v>0</v>
      </c>
      <c r="H23" s="23">
        <f t="shared" si="0"/>
        <v>0</v>
      </c>
      <c r="I23" s="7">
        <f t="shared" si="1"/>
        <v>0</v>
      </c>
      <c r="J23" s="91">
        <f>IF(E23="","",VLOOKUP(E23,Cennik!A:F,6,0))</f>
        <v>0</v>
      </c>
    </row>
    <row r="24" spans="1:10">
      <c r="A24" s="13"/>
      <c r="B24" s="15">
        <v>3</v>
      </c>
      <c r="C24" s="15" t="s">
        <v>270</v>
      </c>
      <c r="D24" s="13" t="str">
        <f>IF(E24="","",VLOOKUP(E24,Cennik!A:G,2,0))</f>
        <v>wieszak na ścianę</v>
      </c>
      <c r="E24" s="18" t="s">
        <v>202</v>
      </c>
      <c r="F24" s="21">
        <v>1</v>
      </c>
      <c r="G24" s="23">
        <f>IF(E24="","",VLOOKUP(E24,Cennik!A:G,4,0))</f>
        <v>0</v>
      </c>
      <c r="H24" s="23">
        <f t="shared" si="0"/>
        <v>0</v>
      </c>
      <c r="I24" s="7">
        <f t="shared" si="1"/>
        <v>0</v>
      </c>
      <c r="J24" s="91">
        <f>IF(E24="","",VLOOKUP(E24,Cennik!A:F,6,0))</f>
        <v>0</v>
      </c>
    </row>
    <row r="25" spans="1:10">
      <c r="A25" s="13"/>
      <c r="B25" s="15">
        <v>3</v>
      </c>
      <c r="C25" s="15" t="s">
        <v>271</v>
      </c>
      <c r="D25" s="13" t="str">
        <f>IF(E25="","",VLOOKUP(E25,Cennik!A:G,2,0))</f>
        <v>materac</v>
      </c>
      <c r="E25" s="18" t="s">
        <v>11</v>
      </c>
      <c r="F25" s="21">
        <v>8</v>
      </c>
      <c r="G25" s="23">
        <f>IF(E25="","",VLOOKUP(E25,Cennik!A:G,4,0))</f>
        <v>0</v>
      </c>
      <c r="H25" s="23">
        <f t="shared" si="0"/>
        <v>0</v>
      </c>
      <c r="I25" s="7">
        <f t="shared" si="1"/>
        <v>0</v>
      </c>
      <c r="J25" s="91">
        <f>IF(E25="","",VLOOKUP(E25,Cennik!A:F,6,0))</f>
        <v>0</v>
      </c>
    </row>
    <row r="26" spans="1:10">
      <c r="A26" s="13"/>
      <c r="B26" s="15">
        <v>3</v>
      </c>
      <c r="C26" s="15" t="s">
        <v>272</v>
      </c>
      <c r="D26" s="13" t="str">
        <f>IF(E26="","",VLOOKUP(E26,Cennik!A:G,2,0))</f>
        <v>prześcieradło</v>
      </c>
      <c r="E26" s="18" t="s">
        <v>13</v>
      </c>
      <c r="F26" s="21">
        <v>8</v>
      </c>
      <c r="G26" s="23">
        <f>IF(E26="","",VLOOKUP(E26,Cennik!A:G,4,0))</f>
        <v>0</v>
      </c>
      <c r="H26" s="23">
        <f t="shared" si="0"/>
        <v>0</v>
      </c>
      <c r="I26" s="7">
        <f t="shared" si="1"/>
        <v>0</v>
      </c>
      <c r="J26" s="91">
        <f>IF(E26="","",VLOOKUP(E26,Cennik!A:F,6,0))</f>
        <v>0</v>
      </c>
    </row>
    <row r="27" spans="1:10">
      <c r="A27" s="13"/>
      <c r="B27" s="15">
        <v>3</v>
      </c>
      <c r="C27" s="15" t="s">
        <v>274</v>
      </c>
      <c r="D27" s="13" t="str">
        <f>IF(E27="","",VLOOKUP(E27,Cennik!A:G,2,0))</f>
        <v>mata ochronna</v>
      </c>
      <c r="E27" s="18" t="s">
        <v>15</v>
      </c>
      <c r="F27" s="21">
        <v>8</v>
      </c>
      <c r="G27" s="23">
        <f>IF(E27="","",VLOOKUP(E27,Cennik!A:G,4,0))</f>
        <v>0</v>
      </c>
      <c r="H27" s="23">
        <f t="shared" si="0"/>
        <v>0</v>
      </c>
      <c r="I27" s="7">
        <f t="shared" si="1"/>
        <v>0</v>
      </c>
      <c r="J27" s="91">
        <f>IF(E27="","",VLOOKUP(E27,Cennik!A:F,6,0))</f>
        <v>0</v>
      </c>
    </row>
    <row r="28" spans="1:10">
      <c r="A28" s="13"/>
      <c r="B28" s="15">
        <v>3</v>
      </c>
      <c r="C28" s="15" t="s">
        <v>275</v>
      </c>
      <c r="D28" s="13" t="str">
        <f>IF(E28="","",VLOOKUP(E28,Cennik!A:G,2,0))</f>
        <v>pościel</v>
      </c>
      <c r="E28" s="18" t="s">
        <v>17</v>
      </c>
      <c r="F28" s="21">
        <v>8</v>
      </c>
      <c r="G28" s="23">
        <f>IF(E28="","",VLOOKUP(E28,Cennik!A:G,4,0))</f>
        <v>0</v>
      </c>
      <c r="H28" s="23">
        <f t="shared" si="0"/>
        <v>0</v>
      </c>
      <c r="I28" s="7">
        <f t="shared" si="1"/>
        <v>0</v>
      </c>
      <c r="J28" s="91">
        <f>IF(E28="","",VLOOKUP(E28,Cennik!A:F,6,0))</f>
        <v>0</v>
      </c>
    </row>
    <row r="29" spans="1:10">
      <c r="A29" s="13"/>
      <c r="B29" s="15">
        <v>3</v>
      </c>
      <c r="C29" s="15" t="s">
        <v>276</v>
      </c>
      <c r="D29" s="13" t="str">
        <f>IF(E29="","",VLOOKUP(E29,Cennik!A:G,2,0))</f>
        <v>poduszka</v>
      </c>
      <c r="E29" s="18" t="s">
        <v>19</v>
      </c>
      <c r="F29" s="21">
        <v>8</v>
      </c>
      <c r="G29" s="23">
        <f>IF(E29="","",VLOOKUP(E29,Cennik!A:G,4,0))</f>
        <v>0</v>
      </c>
      <c r="H29" s="23">
        <f t="shared" si="0"/>
        <v>0</v>
      </c>
      <c r="I29" s="7">
        <f t="shared" si="1"/>
        <v>0</v>
      </c>
      <c r="J29" s="91">
        <f>IF(E29="","",VLOOKUP(E29,Cennik!A:F,6,0))</f>
        <v>0</v>
      </c>
    </row>
    <row r="30" spans="1:10">
      <c r="A30" s="13"/>
      <c r="B30" s="15">
        <v>3</v>
      </c>
      <c r="C30" s="15" t="s">
        <v>277</v>
      </c>
      <c r="D30" s="13" t="str">
        <f>IF(E30="","",VLOOKUP(E30,Cennik!A:G,2,0))</f>
        <v>koc</v>
      </c>
      <c r="E30" s="18" t="s">
        <v>21</v>
      </c>
      <c r="F30" s="21">
        <v>8</v>
      </c>
      <c r="G30" s="23">
        <f>IF(E30="","",VLOOKUP(E30,Cennik!A:G,4,0))</f>
        <v>0</v>
      </c>
      <c r="H30" s="23">
        <f t="shared" si="0"/>
        <v>0</v>
      </c>
      <c r="I30" s="7">
        <f t="shared" si="1"/>
        <v>0</v>
      </c>
      <c r="J30" s="91">
        <f>IF(E30="","",VLOOKUP(E30,Cennik!A:F,6,0))</f>
        <v>0</v>
      </c>
    </row>
    <row r="31" spans="1:10">
      <c r="A31" s="13"/>
      <c r="B31" s="15">
        <v>3</v>
      </c>
      <c r="C31" s="15" t="s">
        <v>278</v>
      </c>
      <c r="D31" s="13" t="str">
        <f>IF(E31="","",VLOOKUP(E31,Cennik!A:G,2,0))</f>
        <v>kosz na śmieci</v>
      </c>
      <c r="E31" s="18" t="s">
        <v>23</v>
      </c>
      <c r="F31" s="21">
        <v>1</v>
      </c>
      <c r="G31" s="23">
        <f>IF(E31="","",VLOOKUP(E31,Cennik!A:G,4,0))</f>
        <v>0</v>
      </c>
      <c r="H31" s="23">
        <f t="shared" si="0"/>
        <v>0</v>
      </c>
      <c r="I31" s="7">
        <f t="shared" si="1"/>
        <v>0</v>
      </c>
      <c r="J31" s="91">
        <f>IF(E31="","",VLOOKUP(E31,Cennik!A:F,6,0))</f>
        <v>0</v>
      </c>
    </row>
    <row r="32" spans="1:10">
      <c r="A32" s="13" t="s">
        <v>25</v>
      </c>
      <c r="B32" s="15">
        <v>4</v>
      </c>
      <c r="C32" s="15" t="s">
        <v>269</v>
      </c>
      <c r="D32" s="13" t="str">
        <f>IF(E32="","",VLOOKUP(E32,Cennik!A:G,2,0))</f>
        <v>czajnik</v>
      </c>
      <c r="E32" s="19" t="s">
        <v>32</v>
      </c>
      <c r="F32" s="19">
        <v>1</v>
      </c>
      <c r="G32" s="23">
        <f>IF(E32="","",VLOOKUP(E32,Cennik!A:G,4,0))</f>
        <v>0</v>
      </c>
      <c r="H32" s="23">
        <f t="shared" si="0"/>
        <v>0</v>
      </c>
      <c r="I32" s="7">
        <f t="shared" si="1"/>
        <v>0</v>
      </c>
      <c r="J32" s="91">
        <f>IF(E32="","",VLOOKUP(E32,Cennik!A:F,6,0))</f>
        <v>0</v>
      </c>
    </row>
    <row r="33" spans="1:10">
      <c r="A33" s="3"/>
      <c r="B33" s="15">
        <v>4</v>
      </c>
      <c r="C33" s="15" t="s">
        <v>279</v>
      </c>
      <c r="D33" s="13" t="str">
        <f>IF(E33="","",VLOOKUP(E33,Cennik!A:G,2,0))</f>
        <v>stół</v>
      </c>
      <c r="E33" s="19" t="s">
        <v>27</v>
      </c>
      <c r="F33" s="19">
        <v>4</v>
      </c>
      <c r="G33" s="23">
        <f>IF(E33="","",VLOOKUP(E33,Cennik!A:G,4,0))</f>
        <v>0</v>
      </c>
      <c r="H33" s="23">
        <f t="shared" si="0"/>
        <v>0</v>
      </c>
      <c r="I33" s="7">
        <f t="shared" si="1"/>
        <v>0</v>
      </c>
      <c r="J33" s="91">
        <f>IF(E33="","",VLOOKUP(E33,Cennik!A:F,6,0))</f>
        <v>0</v>
      </c>
    </row>
    <row r="34" spans="1:10">
      <c r="A34" s="13"/>
      <c r="B34" s="15">
        <v>4</v>
      </c>
      <c r="C34" s="15" t="s">
        <v>280</v>
      </c>
      <c r="D34" s="13" t="str">
        <f>IF(E34="","",VLOOKUP(E34,Cennik!A:G,2,0))</f>
        <v xml:space="preserve">krzesła </v>
      </c>
      <c r="E34" s="19" t="s">
        <v>29</v>
      </c>
      <c r="F34" s="19">
        <v>24</v>
      </c>
      <c r="G34" s="23">
        <f>IF(E34="","",VLOOKUP(E34,Cennik!A:G,4,0))</f>
        <v>0</v>
      </c>
      <c r="H34" s="23">
        <f t="shared" si="0"/>
        <v>0</v>
      </c>
      <c r="I34" s="7">
        <f t="shared" si="1"/>
        <v>0</v>
      </c>
      <c r="J34" s="91">
        <f>IF(E34="","",VLOOKUP(E34,Cennik!A:F,6,0))</f>
        <v>0</v>
      </c>
    </row>
    <row r="35" spans="1:10">
      <c r="A35" s="13"/>
      <c r="B35" s="15">
        <v>4</v>
      </c>
      <c r="C35" s="15" t="s">
        <v>281</v>
      </c>
      <c r="D35" s="13" t="str">
        <f>IF(E35="","",VLOOKUP(E35,Cennik!A:G,2,0))</f>
        <v>szafka gospodarcza</v>
      </c>
      <c r="E35" s="19" t="s">
        <v>31</v>
      </c>
      <c r="F35" s="19">
        <v>1</v>
      </c>
      <c r="G35" s="23">
        <f>IF(E35="","",VLOOKUP(E35,Cennik!A:G,4,0))</f>
        <v>0</v>
      </c>
      <c r="H35" s="23">
        <f t="shared" si="0"/>
        <v>0</v>
      </c>
      <c r="I35" s="7">
        <f t="shared" si="1"/>
        <v>0</v>
      </c>
      <c r="J35" s="91">
        <f>IF(E35="","",VLOOKUP(E35,Cennik!A:F,6,0))</f>
        <v>0</v>
      </c>
    </row>
    <row r="36" spans="1:10">
      <c r="A36" s="13"/>
      <c r="B36" s="15">
        <v>4</v>
      </c>
      <c r="C36" s="15" t="s">
        <v>282</v>
      </c>
      <c r="D36" s="13" t="str">
        <f>IF(E36="","",VLOOKUP(E36,Cennik!A:G,2,0))</f>
        <v>zlewozmywak</v>
      </c>
      <c r="E36" s="20" t="s">
        <v>94</v>
      </c>
      <c r="F36" s="21">
        <v>1</v>
      </c>
      <c r="G36" s="23">
        <f>IF(E36="","",VLOOKUP(E36,Cennik!A:G,4,0))</f>
        <v>0</v>
      </c>
      <c r="H36" s="23">
        <f t="shared" si="0"/>
        <v>0</v>
      </c>
      <c r="I36" s="7">
        <f t="shared" si="1"/>
        <v>0</v>
      </c>
      <c r="J36" s="91">
        <f>IF(E36="","",VLOOKUP(E36,Cennik!A:F,6,0))</f>
        <v>0</v>
      </c>
    </row>
    <row r="37" spans="1:10">
      <c r="A37" s="4"/>
      <c r="B37" s="12">
        <v>4</v>
      </c>
      <c r="C37" s="12" t="s">
        <v>283</v>
      </c>
      <c r="D37" s="13" t="str">
        <f>IF(E37="","",VLOOKUP(E37,Cennik!A:G,2,0))</f>
        <v>suszarka na naczynia</v>
      </c>
      <c r="E37" s="18" t="s">
        <v>246</v>
      </c>
      <c r="F37" s="18">
        <v>1</v>
      </c>
      <c r="G37" s="23">
        <f>IF(E37="","",VLOOKUP(E37,Cennik!A:G,4,0))</f>
        <v>0</v>
      </c>
      <c r="H37" s="23">
        <f t="shared" si="0"/>
        <v>0</v>
      </c>
      <c r="I37" s="7">
        <f t="shared" si="1"/>
        <v>0</v>
      </c>
      <c r="J37" s="91">
        <f>IF(E37="","",VLOOKUP(E37,Cennik!A:F,6,0))</f>
        <v>0</v>
      </c>
    </row>
    <row r="38" spans="1:10">
      <c r="A38" s="13"/>
      <c r="B38" s="15">
        <v>4</v>
      </c>
      <c r="C38" s="15" t="s">
        <v>284</v>
      </c>
      <c r="D38" s="13" t="str">
        <f>IF(E38="","",VLOOKUP(E38,Cennik!A:G,2,0))</f>
        <v>kosze do segregacji śmieci</v>
      </c>
      <c r="E38" s="19" t="s">
        <v>200</v>
      </c>
      <c r="F38" s="19">
        <v>1</v>
      </c>
      <c r="G38" s="23">
        <f>IF(E38="","",VLOOKUP(E38,Cennik!A:G,4,0))</f>
        <v>0</v>
      </c>
      <c r="H38" s="23">
        <f t="shared" si="0"/>
        <v>0</v>
      </c>
      <c r="I38" s="7">
        <f t="shared" si="1"/>
        <v>0</v>
      </c>
      <c r="J38" s="91">
        <f>IF(E38="","",VLOOKUP(E38,Cennik!A:F,6,0))</f>
        <v>0</v>
      </c>
    </row>
    <row r="39" spans="1:10">
      <c r="A39" s="4"/>
      <c r="B39" s="15">
        <v>4</v>
      </c>
      <c r="C39" s="12" t="s">
        <v>285</v>
      </c>
      <c r="D39" s="13" t="str">
        <f>IF(E39="","",VLOOKUP(E39,Cennik!A:G,2,0))</f>
        <v>sztućce</v>
      </c>
      <c r="E39" s="18" t="s">
        <v>117</v>
      </c>
      <c r="F39" s="18">
        <v>24</v>
      </c>
      <c r="G39" s="23">
        <f>IF(E39="","",VLOOKUP(E39,Cennik!A:G,4,0))</f>
        <v>0</v>
      </c>
      <c r="H39" s="23">
        <f t="shared" si="0"/>
        <v>0</v>
      </c>
      <c r="I39" s="7">
        <f t="shared" si="1"/>
        <v>0</v>
      </c>
      <c r="J39" s="91">
        <f>IF(E39="","",VLOOKUP(E39,Cennik!A:F,6,0))</f>
        <v>0</v>
      </c>
    </row>
    <row r="40" spans="1:10">
      <c r="A40" s="4"/>
      <c r="B40" s="15">
        <v>4</v>
      </c>
      <c r="C40" s="12" t="s">
        <v>286</v>
      </c>
      <c r="D40" s="13" t="str">
        <f>IF(E40="","",VLOOKUP(E40,Cennik!A:G,2,0))</f>
        <v>talerze zestaw</v>
      </c>
      <c r="E40" s="18" t="s">
        <v>115</v>
      </c>
      <c r="F40" s="18">
        <v>24</v>
      </c>
      <c r="G40" s="23">
        <f>IF(E40="","",VLOOKUP(E40,Cennik!A:G,4,0))</f>
        <v>0</v>
      </c>
      <c r="H40" s="23">
        <f t="shared" si="0"/>
        <v>0</v>
      </c>
      <c r="I40" s="7">
        <f t="shared" si="1"/>
        <v>0</v>
      </c>
      <c r="J40" s="91">
        <f>IF(E40="","",VLOOKUP(E40,Cennik!A:F,6,0))</f>
        <v>0</v>
      </c>
    </row>
    <row r="41" spans="1:10">
      <c r="A41" s="4"/>
      <c r="B41" s="15">
        <v>4</v>
      </c>
      <c r="C41" s="12" t="s">
        <v>287</v>
      </c>
      <c r="D41" s="13" t="str">
        <f>IF(E41="","",VLOOKUP(E41,Cennik!A:G,2,0))</f>
        <v>kubek</v>
      </c>
      <c r="E41" s="18" t="s">
        <v>114</v>
      </c>
      <c r="F41" s="18">
        <v>24</v>
      </c>
      <c r="G41" s="23">
        <f>IF(E41="","",VLOOKUP(E41,Cennik!A:G,4,0))</f>
        <v>0</v>
      </c>
      <c r="H41" s="23">
        <f t="shared" si="0"/>
        <v>0</v>
      </c>
      <c r="I41" s="7">
        <f t="shared" si="1"/>
        <v>0</v>
      </c>
      <c r="J41" s="91">
        <f>IF(E41="","",VLOOKUP(E41,Cennik!A:F,6,0))</f>
        <v>0</v>
      </c>
    </row>
    <row r="42" spans="1:10">
      <c r="A42" s="4"/>
      <c r="B42" s="15">
        <v>4</v>
      </c>
      <c r="C42" s="12" t="s">
        <v>288</v>
      </c>
      <c r="D42" s="13" t="str">
        <f>IF(E42="","",VLOOKUP(E42,Cennik!A:G,2,0))</f>
        <v>deska do krojenia</v>
      </c>
      <c r="E42" s="18" t="s">
        <v>109</v>
      </c>
      <c r="F42" s="18">
        <v>6</v>
      </c>
      <c r="G42" s="23">
        <f>IF(E42="","",VLOOKUP(E42,Cennik!A:G,4,0))</f>
        <v>0</v>
      </c>
      <c r="H42" s="23">
        <f t="shared" si="0"/>
        <v>0</v>
      </c>
      <c r="I42" s="7">
        <f t="shared" si="1"/>
        <v>0</v>
      </c>
      <c r="J42" s="91">
        <f>IF(E42="","",VLOOKUP(E42,Cennik!A:F,6,0))</f>
        <v>0</v>
      </c>
    </row>
    <row r="43" spans="1:10">
      <c r="A43" s="4"/>
      <c r="B43" s="12">
        <v>4</v>
      </c>
      <c r="C43" s="12" t="s">
        <v>289</v>
      </c>
      <c r="D43" s="13" t="str">
        <f>IF(E43="","",VLOOKUP(E43,Cennik!A:G,2,0))</f>
        <v>ociekacz na sztućce</v>
      </c>
      <c r="E43" s="18" t="s">
        <v>248</v>
      </c>
      <c r="F43" s="22">
        <v>1</v>
      </c>
      <c r="G43" s="23">
        <f>IF(E43="","",VLOOKUP(E43,Cennik!A:G,4,0))</f>
        <v>0</v>
      </c>
      <c r="H43" s="23">
        <f t="shared" si="0"/>
        <v>0</v>
      </c>
      <c r="I43" s="7">
        <f t="shared" si="1"/>
        <v>0</v>
      </c>
      <c r="J43" s="91">
        <f>IF(E43="","",VLOOKUP(E43,Cennik!A:F,6,0))</f>
        <v>0</v>
      </c>
    </row>
    <row r="44" spans="1:10">
      <c r="A44" s="13" t="s">
        <v>33</v>
      </c>
      <c r="B44" s="15">
        <v>5</v>
      </c>
      <c r="C44" s="15" t="s">
        <v>290</v>
      </c>
      <c r="D44" s="13" t="str">
        <f>IF(E44="","",VLOOKUP(E44,Cennik!A:G,2,0))</f>
        <v>ławka</v>
      </c>
      <c r="E44" s="19" t="s">
        <v>35</v>
      </c>
      <c r="F44" s="19">
        <v>1</v>
      </c>
      <c r="G44" s="23">
        <f>IF(E44="","",VLOOKUP(E44,Cennik!A:G,4,0))</f>
        <v>0</v>
      </c>
      <c r="H44" s="23">
        <f t="shared" si="0"/>
        <v>0</v>
      </c>
      <c r="I44" s="7">
        <f t="shared" si="1"/>
        <v>0</v>
      </c>
      <c r="J44" s="91">
        <f>IF(E44="","",VLOOKUP(E44,Cennik!A:F,6,0))</f>
        <v>0</v>
      </c>
    </row>
    <row r="45" spans="1:10">
      <c r="A45" s="4" t="s">
        <v>224</v>
      </c>
      <c r="B45" s="12">
        <v>6</v>
      </c>
      <c r="C45" s="12" t="s">
        <v>278</v>
      </c>
      <c r="D45" s="13" t="str">
        <f>IF(E45="","",VLOOKUP(E45,Cennik!A:G,2,0))</f>
        <v>kosz na śmieci</v>
      </c>
      <c r="E45" s="18" t="s">
        <v>23</v>
      </c>
      <c r="F45" s="22">
        <v>1</v>
      </c>
      <c r="G45" s="23">
        <f>IF(E45="","",VLOOKUP(E45,Cennik!A:G,4,0))</f>
        <v>0</v>
      </c>
      <c r="H45" s="23">
        <f t="shared" si="0"/>
        <v>0</v>
      </c>
      <c r="I45" s="7">
        <f t="shared" si="1"/>
        <v>0</v>
      </c>
      <c r="J45" s="91">
        <f>IF(E45="","",VLOOKUP(E45,Cennik!A:F,6,0))</f>
        <v>0</v>
      </c>
    </row>
    <row r="46" spans="1:10" ht="31.5">
      <c r="A46" s="4"/>
      <c r="B46" s="12">
        <v>6</v>
      </c>
      <c r="C46" s="12" t="s">
        <v>308</v>
      </c>
      <c r="D46" s="13" t="str">
        <f>IF(E46="","",VLOOKUP(E46,Cennik!A:G,2,0))</f>
        <v>dozownik na mydło w płynie</v>
      </c>
      <c r="E46" s="18" t="s">
        <v>212</v>
      </c>
      <c r="F46" s="22">
        <v>1</v>
      </c>
      <c r="G46" s="23">
        <f>IF(E46="","",VLOOKUP(E46,Cennik!A:G,4,0))</f>
        <v>0</v>
      </c>
      <c r="H46" s="23">
        <f t="shared" si="0"/>
        <v>0</v>
      </c>
      <c r="I46" s="7">
        <f t="shared" si="1"/>
        <v>0</v>
      </c>
      <c r="J46" s="91">
        <f>IF(E46="","",VLOOKUP(E46,Cennik!A:F,6,0))</f>
        <v>0</v>
      </c>
    </row>
    <row r="47" spans="1:10" ht="31.5">
      <c r="A47" s="4"/>
      <c r="B47" s="12">
        <v>6</v>
      </c>
      <c r="C47" s="12" t="s">
        <v>312</v>
      </c>
      <c r="D47" s="13" t="str">
        <f>IF(E47="","",VLOOKUP(E47,Cennik!A:G,2,0))</f>
        <v>dozownik na papier toaletowy</v>
      </c>
      <c r="E47" s="18" t="s">
        <v>143</v>
      </c>
      <c r="F47" s="22">
        <v>1</v>
      </c>
      <c r="G47" s="23">
        <f>IF(E47="","",VLOOKUP(E47,Cennik!A:G,4,0))</f>
        <v>0</v>
      </c>
      <c r="H47" s="23">
        <f t="shared" si="0"/>
        <v>0</v>
      </c>
      <c r="I47" s="7">
        <f t="shared" si="1"/>
        <v>0</v>
      </c>
      <c r="J47" s="91">
        <f>IF(E47="","",VLOOKUP(E47,Cennik!A:F,6,0))</f>
        <v>0</v>
      </c>
    </row>
    <row r="48" spans="1:10">
      <c r="A48" s="4"/>
      <c r="B48" s="12">
        <v>6</v>
      </c>
      <c r="C48" s="12" t="s">
        <v>313</v>
      </c>
      <c r="D48" s="13" t="str">
        <f>IF(E48="","",VLOOKUP(E48,Cennik!A:G,2,0))</f>
        <v>szczotka toaletowa</v>
      </c>
      <c r="E48" s="18" t="s">
        <v>139</v>
      </c>
      <c r="F48" s="22">
        <v>1</v>
      </c>
      <c r="G48" s="23">
        <f>IF(E48="","",VLOOKUP(E48,Cennik!A:G,4,0))</f>
        <v>0</v>
      </c>
      <c r="H48" s="23">
        <f t="shared" si="0"/>
        <v>0</v>
      </c>
      <c r="I48" s="7">
        <f t="shared" si="1"/>
        <v>0</v>
      </c>
      <c r="J48" s="91">
        <f>IF(E48="","",VLOOKUP(E48,Cennik!A:F,6,0))</f>
        <v>0</v>
      </c>
    </row>
    <row r="49" spans="1:10">
      <c r="A49" s="3"/>
      <c r="B49" s="12">
        <v>6</v>
      </c>
      <c r="C49" s="12" t="s">
        <v>314</v>
      </c>
      <c r="D49" s="13" t="str">
        <f>IF(E49="","",VLOOKUP(E49,Cennik!A:G,2,0))</f>
        <v>lustro</v>
      </c>
      <c r="E49" s="18" t="s">
        <v>213</v>
      </c>
      <c r="F49" s="22">
        <v>2</v>
      </c>
      <c r="G49" s="23">
        <f>IF(E49="","",VLOOKUP(E49,Cennik!A:G,4,0))</f>
        <v>0</v>
      </c>
      <c r="H49" s="23">
        <f t="shared" si="0"/>
        <v>0</v>
      </c>
      <c r="I49" s="7">
        <f t="shared" si="1"/>
        <v>0</v>
      </c>
      <c r="J49" s="91">
        <f>IF(E49="","",VLOOKUP(E49,Cennik!A:F,6,0))</f>
        <v>0</v>
      </c>
    </row>
    <row r="50" spans="1:10">
      <c r="A50" s="4"/>
      <c r="B50" s="12">
        <v>6</v>
      </c>
      <c r="C50" s="12" t="s">
        <v>315</v>
      </c>
      <c r="D50" s="13" t="str">
        <f>IF(E50="","",VLOOKUP(E50,Cennik!A:G,2,0))</f>
        <v>haczyki podwójne</v>
      </c>
      <c r="E50" s="18" t="s">
        <v>141</v>
      </c>
      <c r="F50" s="22">
        <v>2</v>
      </c>
      <c r="G50" s="23">
        <f>IF(E50="","",VLOOKUP(E50,Cennik!A:G,4,0))</f>
        <v>0</v>
      </c>
      <c r="H50" s="23">
        <f t="shared" si="0"/>
        <v>0</v>
      </c>
      <c r="I50" s="7">
        <f t="shared" si="1"/>
        <v>0</v>
      </c>
      <c r="J50" s="91">
        <f>IF(E50="","",VLOOKUP(E50,Cennik!A:F,6,0))</f>
        <v>0</v>
      </c>
    </row>
    <row r="51" spans="1:10">
      <c r="A51" s="13" t="s">
        <v>36</v>
      </c>
      <c r="B51" s="15">
        <v>7</v>
      </c>
      <c r="C51" s="15" t="s">
        <v>270</v>
      </c>
      <c r="D51" s="13" t="str">
        <f>IF(E51="","",VLOOKUP(E51,Cennik!A:G,2,0))</f>
        <v>wieszak na ścianę</v>
      </c>
      <c r="E51" s="19" t="s">
        <v>202</v>
      </c>
      <c r="F51" s="21">
        <v>3</v>
      </c>
      <c r="G51" s="23">
        <f>IF(E51="","",VLOOKUP(E51,Cennik!A:G,4,0))</f>
        <v>0</v>
      </c>
      <c r="H51" s="23">
        <f t="shared" si="0"/>
        <v>0</v>
      </c>
      <c r="I51" s="7">
        <f t="shared" si="1"/>
        <v>0</v>
      </c>
      <c r="J51" s="91">
        <f>IF(E51="","",VLOOKUP(E51,Cennik!A:F,6,0))</f>
        <v>0</v>
      </c>
    </row>
    <row r="52" spans="1:10">
      <c r="A52" s="13"/>
      <c r="B52" s="15">
        <v>7</v>
      </c>
      <c r="C52" s="15" t="s">
        <v>290</v>
      </c>
      <c r="D52" s="13" t="str">
        <f>IF(E52="","",VLOOKUP(E52,Cennik!A:G,2,0))</f>
        <v>ławka</v>
      </c>
      <c r="E52" s="19" t="s">
        <v>35</v>
      </c>
      <c r="F52" s="21">
        <v>1</v>
      </c>
      <c r="G52" s="23">
        <f>IF(E52="","",VLOOKUP(E52,Cennik!A:G,4,0))</f>
        <v>0</v>
      </c>
      <c r="H52" s="23">
        <f t="shared" si="0"/>
        <v>0</v>
      </c>
      <c r="I52" s="7">
        <f t="shared" si="1"/>
        <v>0</v>
      </c>
      <c r="J52" s="91">
        <f>IF(E52="","",VLOOKUP(E52,Cennik!A:F,6,0))</f>
        <v>0</v>
      </c>
    </row>
    <row r="53" spans="1:10">
      <c r="A53" s="13" t="s">
        <v>37</v>
      </c>
      <c r="B53" s="15">
        <v>8</v>
      </c>
      <c r="C53" s="15" t="s">
        <v>290</v>
      </c>
      <c r="D53" s="13" t="str">
        <f>IF(E53="","",VLOOKUP(E53,Cennik!A:G,2,0))</f>
        <v>ławka</v>
      </c>
      <c r="E53" s="19" t="s">
        <v>35</v>
      </c>
      <c r="F53" s="19">
        <v>1</v>
      </c>
      <c r="G53" s="23">
        <f>IF(E53="","",VLOOKUP(E53,Cennik!A:G,4,0))</f>
        <v>0</v>
      </c>
      <c r="H53" s="23">
        <f t="shared" si="0"/>
        <v>0</v>
      </c>
      <c r="I53" s="7">
        <f t="shared" si="1"/>
        <v>0</v>
      </c>
      <c r="J53" s="91">
        <f>IF(E53="","",VLOOKUP(E53,Cennik!A:F,6,0))</f>
        <v>0</v>
      </c>
    </row>
    <row r="54" spans="1:10">
      <c r="A54" s="13"/>
      <c r="B54" s="15">
        <v>8</v>
      </c>
      <c r="C54" s="15" t="s">
        <v>291</v>
      </c>
      <c r="D54" s="13" t="str">
        <f>IF(E54="","",VLOOKUP(E54,Cennik!A:G,2,0))</f>
        <v>stelaż na worki</v>
      </c>
      <c r="E54" s="19" t="s">
        <v>42</v>
      </c>
      <c r="F54" s="21">
        <v>2</v>
      </c>
      <c r="G54" s="23">
        <f>IF(E54="","",VLOOKUP(E54,Cennik!A:G,4,0))</f>
        <v>0</v>
      </c>
      <c r="H54" s="23">
        <f t="shared" si="0"/>
        <v>0</v>
      </c>
      <c r="I54" s="7">
        <f t="shared" si="1"/>
        <v>0</v>
      </c>
      <c r="J54" s="91">
        <f>IF(E54="","",VLOOKUP(E54,Cennik!A:F,6,0))</f>
        <v>0</v>
      </c>
    </row>
    <row r="55" spans="1:10">
      <c r="A55" s="13" t="s">
        <v>38</v>
      </c>
      <c r="B55" s="15">
        <v>9</v>
      </c>
      <c r="C55" s="15" t="s">
        <v>280</v>
      </c>
      <c r="D55" s="13" t="str">
        <f>IF(E55="","",VLOOKUP(E55,Cennik!A:G,2,0))</f>
        <v xml:space="preserve">krzesła </v>
      </c>
      <c r="E55" s="19" t="s">
        <v>29</v>
      </c>
      <c r="F55" s="21">
        <v>3</v>
      </c>
      <c r="G55" s="23">
        <f>IF(E55="","",VLOOKUP(E55,Cennik!A:G,4,0))</f>
        <v>0</v>
      </c>
      <c r="H55" s="23">
        <f t="shared" si="0"/>
        <v>0</v>
      </c>
      <c r="I55" s="7">
        <f t="shared" si="1"/>
        <v>0</v>
      </c>
      <c r="J55" s="91">
        <f>IF(E55="","",VLOOKUP(E55,Cennik!A:F,6,0))</f>
        <v>0</v>
      </c>
    </row>
    <row r="56" spans="1:10">
      <c r="A56" s="3"/>
      <c r="B56" s="15">
        <v>9</v>
      </c>
      <c r="C56" s="15" t="s">
        <v>292</v>
      </c>
      <c r="D56" s="13" t="str">
        <f>IF(E56="","",VLOOKUP(E56,Cennik!A:G,2,0))</f>
        <v>stół</v>
      </c>
      <c r="E56" s="19" t="s">
        <v>39</v>
      </c>
      <c r="F56" s="21">
        <v>1</v>
      </c>
      <c r="G56" s="23">
        <f>IF(E56="","",VLOOKUP(E56,Cennik!A:G,4,0))</f>
        <v>0</v>
      </c>
      <c r="H56" s="23">
        <f t="shared" si="0"/>
        <v>0</v>
      </c>
      <c r="I56" s="7">
        <f t="shared" si="1"/>
        <v>0</v>
      </c>
      <c r="J56" s="91">
        <f>IF(E56="","",VLOOKUP(E56,Cennik!A:F,6,0))</f>
        <v>0</v>
      </c>
    </row>
    <row r="57" spans="1:10">
      <c r="A57" s="13"/>
      <c r="B57" s="15">
        <v>9</v>
      </c>
      <c r="C57" s="15" t="s">
        <v>293</v>
      </c>
      <c r="D57" s="13" t="str">
        <f>IF(E57="","",VLOOKUP(E57,Cennik!A:G,2,0))</f>
        <v>regał otwarty</v>
      </c>
      <c r="E57" s="19" t="s">
        <v>40</v>
      </c>
      <c r="F57" s="21">
        <v>1</v>
      </c>
      <c r="G57" s="23">
        <f>IF(E57="","",VLOOKUP(E57,Cennik!A:G,4,0))</f>
        <v>0</v>
      </c>
      <c r="H57" s="23">
        <f t="shared" si="0"/>
        <v>0</v>
      </c>
      <c r="I57" s="7">
        <f t="shared" si="1"/>
        <v>0</v>
      </c>
      <c r="J57" s="91">
        <f>IF(E57="","",VLOOKUP(E57,Cennik!A:F,6,0))</f>
        <v>0</v>
      </c>
    </row>
    <row r="58" spans="1:10">
      <c r="A58" s="13" t="s">
        <v>43</v>
      </c>
      <c r="B58" s="15">
        <v>11</v>
      </c>
      <c r="C58" s="15" t="s">
        <v>294</v>
      </c>
      <c r="D58" s="13" t="str">
        <f>IF(E58="","",VLOOKUP(E58,Cennik!A:G,2,0))</f>
        <v>pralka</v>
      </c>
      <c r="E58" s="19" t="s">
        <v>45</v>
      </c>
      <c r="F58" s="21">
        <v>1</v>
      </c>
      <c r="G58" s="23">
        <f>IF(E58="","",VLOOKUP(E58,Cennik!A:G,4,0))</f>
        <v>0</v>
      </c>
      <c r="H58" s="23">
        <f t="shared" si="0"/>
        <v>0</v>
      </c>
      <c r="I58" s="7">
        <f t="shared" si="1"/>
        <v>0</v>
      </c>
      <c r="J58" s="91">
        <f>IF(E58="","",VLOOKUP(E58,Cennik!A:F,6,0))</f>
        <v>0</v>
      </c>
    </row>
    <row r="59" spans="1:10">
      <c r="A59" s="13"/>
      <c r="B59" s="15">
        <v>11</v>
      </c>
      <c r="C59" s="15" t="s">
        <v>295</v>
      </c>
      <c r="D59" s="13" t="str">
        <f>IF(E59="","",VLOOKUP(E59,Cennik!A:G,2,0))</f>
        <v xml:space="preserve">suszarka stojąca </v>
      </c>
      <c r="E59" s="19" t="s">
        <v>47</v>
      </c>
      <c r="F59" s="21">
        <v>2</v>
      </c>
      <c r="G59" s="23">
        <f>IF(E59="","",VLOOKUP(E59,Cennik!A:G,4,0))</f>
        <v>0</v>
      </c>
      <c r="H59" s="23">
        <f t="shared" si="0"/>
        <v>0</v>
      </c>
      <c r="I59" s="7">
        <f t="shared" si="1"/>
        <v>0</v>
      </c>
      <c r="J59" s="91">
        <f>IF(E59="","",VLOOKUP(E59,Cennik!A:F,6,0))</f>
        <v>0</v>
      </c>
    </row>
    <row r="60" spans="1:10">
      <c r="A60" s="13"/>
      <c r="B60" s="15">
        <v>11</v>
      </c>
      <c r="C60" s="15" t="s">
        <v>296</v>
      </c>
      <c r="D60" s="13" t="str">
        <f>IF(E60="","",VLOOKUP(E60,Cennik!A:G,2,0))</f>
        <v>miska do prania</v>
      </c>
      <c r="E60" s="19" t="s">
        <v>48</v>
      </c>
      <c r="F60" s="21">
        <v>5</v>
      </c>
      <c r="G60" s="23">
        <f>IF(E60="","",VLOOKUP(E60,Cennik!A:G,4,0))</f>
        <v>0</v>
      </c>
      <c r="H60" s="23">
        <f t="shared" si="0"/>
        <v>0</v>
      </c>
      <c r="I60" s="7">
        <f t="shared" si="1"/>
        <v>0</v>
      </c>
      <c r="J60" s="91">
        <f>IF(E60="","",VLOOKUP(E60,Cennik!A:F,6,0))</f>
        <v>0</v>
      </c>
    </row>
    <row r="61" spans="1:10">
      <c r="A61" s="13" t="s">
        <v>49</v>
      </c>
      <c r="B61" s="15">
        <v>12</v>
      </c>
      <c r="C61" s="15" t="s">
        <v>280</v>
      </c>
      <c r="D61" s="13" t="str">
        <f>IF(E61="","",VLOOKUP(E61,Cennik!A:G,2,0))</f>
        <v xml:space="preserve">krzesła </v>
      </c>
      <c r="E61" s="19" t="s">
        <v>29</v>
      </c>
      <c r="F61" s="21">
        <v>10</v>
      </c>
      <c r="G61" s="23">
        <f>IF(E61="","",VLOOKUP(E61,Cennik!A:G,4,0))</f>
        <v>0</v>
      </c>
      <c r="H61" s="23">
        <f t="shared" ref="H61:H91" si="2">IF(G61="","",F61*G61)</f>
        <v>0</v>
      </c>
      <c r="I61" s="7">
        <f t="shared" ref="I61:I91" si="3">IF(H61="","",H61*(1+J61))</f>
        <v>0</v>
      </c>
      <c r="J61" s="91">
        <f>IF(E61="","",VLOOKUP(E61,Cennik!A:F,6,0))</f>
        <v>0</v>
      </c>
    </row>
    <row r="62" spans="1:10">
      <c r="A62" s="13" t="s">
        <v>50</v>
      </c>
      <c r="B62" s="16">
        <v>13</v>
      </c>
      <c r="C62" s="15" t="s">
        <v>280</v>
      </c>
      <c r="D62" s="13" t="str">
        <f>IF(E62="","",VLOOKUP(E62,Cennik!A:G,2,0))</f>
        <v xml:space="preserve">krzesła </v>
      </c>
      <c r="E62" s="19" t="s">
        <v>29</v>
      </c>
      <c r="F62" s="21">
        <v>1</v>
      </c>
      <c r="G62" s="23">
        <f>IF(E62="","",VLOOKUP(E62,Cennik!A:G,4,0))</f>
        <v>0</v>
      </c>
      <c r="H62" s="23">
        <f t="shared" si="2"/>
        <v>0</v>
      </c>
      <c r="I62" s="7">
        <f t="shared" si="3"/>
        <v>0</v>
      </c>
      <c r="J62" s="91">
        <f>IF(E62="","",VLOOKUP(E62,Cennik!A:F,6,0))</f>
        <v>0</v>
      </c>
    </row>
    <row r="63" spans="1:10">
      <c r="A63" s="3"/>
      <c r="B63" s="16">
        <v>13</v>
      </c>
      <c r="C63" s="16" t="s">
        <v>297</v>
      </c>
      <c r="D63" s="13" t="str">
        <f>IF(E63="","",VLOOKUP(E63,Cennik!A:G,2,0))</f>
        <v>biurko</v>
      </c>
      <c r="E63" s="19" t="s">
        <v>51</v>
      </c>
      <c r="F63" s="21">
        <v>1</v>
      </c>
      <c r="G63" s="23">
        <f>IF(E63="","",VLOOKUP(E63,Cennik!A:G,4,0))</f>
        <v>0</v>
      </c>
      <c r="H63" s="23">
        <f t="shared" si="2"/>
        <v>0</v>
      </c>
      <c r="I63" s="7">
        <f t="shared" si="3"/>
        <v>0</v>
      </c>
      <c r="J63" s="91">
        <f>IF(E63="","",VLOOKUP(E63,Cennik!A:F,6,0))</f>
        <v>0</v>
      </c>
    </row>
    <row r="64" spans="1:10">
      <c r="A64" s="13"/>
      <c r="B64" s="16">
        <v>13</v>
      </c>
      <c r="C64" s="15" t="s">
        <v>298</v>
      </c>
      <c r="D64" s="13" t="str">
        <f>IF(E64="","",VLOOKUP(E64,Cennik!A:G,2,0))</f>
        <v>krzesło obrotowe</v>
      </c>
      <c r="E64" s="19" t="s">
        <v>53</v>
      </c>
      <c r="F64" s="21">
        <v>1</v>
      </c>
      <c r="G64" s="23">
        <f>IF(E64="","",VLOOKUP(E64,Cennik!A:G,4,0))</f>
        <v>0</v>
      </c>
      <c r="H64" s="23">
        <f t="shared" si="2"/>
        <v>0</v>
      </c>
      <c r="I64" s="7">
        <f t="shared" si="3"/>
        <v>0</v>
      </c>
      <c r="J64" s="91">
        <f>IF(E64="","",VLOOKUP(E64,Cennik!A:F,6,0))</f>
        <v>0</v>
      </c>
    </row>
    <row r="65" spans="1:10">
      <c r="A65" s="13"/>
      <c r="B65" s="16">
        <v>13</v>
      </c>
      <c r="C65" s="15" t="s">
        <v>299</v>
      </c>
      <c r="D65" s="13" t="str">
        <f>IF(E65="","",VLOOKUP(E65,Cennik!A:G,2,0))</f>
        <v>sofa</v>
      </c>
      <c r="E65" s="19" t="s">
        <v>55</v>
      </c>
      <c r="F65" s="21">
        <v>1</v>
      </c>
      <c r="G65" s="23">
        <f>IF(E65="","",VLOOKUP(E65,Cennik!A:G,4,0))</f>
        <v>0</v>
      </c>
      <c r="H65" s="23">
        <f t="shared" si="2"/>
        <v>0</v>
      </c>
      <c r="I65" s="7">
        <f t="shared" si="3"/>
        <v>0</v>
      </c>
      <c r="J65" s="91">
        <f>IF(E65="","",VLOOKUP(E65,Cennik!A:F,6,0))</f>
        <v>0</v>
      </c>
    </row>
    <row r="66" spans="1:10" ht="15" customHeight="1">
      <c r="A66" s="13"/>
      <c r="B66" s="16">
        <v>13</v>
      </c>
      <c r="C66" s="15" t="s">
        <v>300</v>
      </c>
      <c r="D66" s="13" t="str">
        <f>IF(E66="","",VLOOKUP(E66,Cennik!A:G,2,0))</f>
        <v xml:space="preserve">szafa aktowa </v>
      </c>
      <c r="E66" s="19" t="s">
        <v>58</v>
      </c>
      <c r="F66" s="21">
        <v>2</v>
      </c>
      <c r="G66" s="23">
        <f>IF(E66="","",VLOOKUP(E66,Cennik!A:G,4,0))</f>
        <v>0</v>
      </c>
      <c r="H66" s="23">
        <f t="shared" si="2"/>
        <v>0</v>
      </c>
      <c r="I66" s="7">
        <f t="shared" si="3"/>
        <v>0</v>
      </c>
      <c r="J66" s="91">
        <f>IF(E66="","",VLOOKUP(E66,Cennik!A:F,6,0))</f>
        <v>0</v>
      </c>
    </row>
    <row r="67" spans="1:10" ht="15" customHeight="1">
      <c r="A67" s="13"/>
      <c r="B67" s="16">
        <v>13</v>
      </c>
      <c r="C67" s="15" t="s">
        <v>278</v>
      </c>
      <c r="D67" s="13" t="str">
        <f>IF(E67="","",VLOOKUP(E67,Cennik!A:G,2,0))</f>
        <v>kosz na śmieci</v>
      </c>
      <c r="E67" s="19" t="s">
        <v>23</v>
      </c>
      <c r="F67" s="21">
        <v>1</v>
      </c>
      <c r="G67" s="23">
        <f>IF(E67="","",VLOOKUP(E67,Cennik!A:G,4,0))</f>
        <v>0</v>
      </c>
      <c r="H67" s="23">
        <f t="shared" si="2"/>
        <v>0</v>
      </c>
      <c r="I67" s="7">
        <f t="shared" si="3"/>
        <v>0</v>
      </c>
      <c r="J67" s="91">
        <f>IF(E67="","",VLOOKUP(E67,Cennik!A:F,6,0))</f>
        <v>0</v>
      </c>
    </row>
    <row r="68" spans="1:10">
      <c r="A68" s="13" t="s">
        <v>221</v>
      </c>
      <c r="B68" s="15">
        <v>14</v>
      </c>
      <c r="C68" s="15" t="s">
        <v>280</v>
      </c>
      <c r="D68" s="13" t="str">
        <f>IF(E68="","",VLOOKUP(E68,Cennik!A:G,2,0))</f>
        <v xml:space="preserve">krzesła </v>
      </c>
      <c r="E68" s="19" t="s">
        <v>29</v>
      </c>
      <c r="F68" s="21">
        <v>4</v>
      </c>
      <c r="G68" s="23">
        <f>IF(E68="","",VLOOKUP(E68,Cennik!A:G,4,0))</f>
        <v>0</v>
      </c>
      <c r="H68" s="23">
        <f t="shared" si="2"/>
        <v>0</v>
      </c>
      <c r="I68" s="7">
        <f t="shared" si="3"/>
        <v>0</v>
      </c>
      <c r="J68" s="91">
        <f>IF(E68="","",VLOOKUP(E68,Cennik!A:F,6,0))</f>
        <v>0</v>
      </c>
    </row>
    <row r="69" spans="1:10">
      <c r="A69" s="3"/>
      <c r="B69" s="16">
        <v>14</v>
      </c>
      <c r="C69" s="15" t="s">
        <v>292</v>
      </c>
      <c r="D69" s="13" t="str">
        <f>IF(E69="","",VLOOKUP(E69,Cennik!A:G,2,0))</f>
        <v>stół</v>
      </c>
      <c r="E69" s="19" t="s">
        <v>39</v>
      </c>
      <c r="F69" s="21">
        <v>1</v>
      </c>
      <c r="G69" s="23">
        <f>IF(E69="","",VLOOKUP(E69,Cennik!A:G,4,0))</f>
        <v>0</v>
      </c>
      <c r="H69" s="23">
        <f t="shared" si="2"/>
        <v>0</v>
      </c>
      <c r="I69" s="7">
        <f t="shared" si="3"/>
        <v>0</v>
      </c>
      <c r="J69" s="91">
        <f>IF(E69="","",VLOOKUP(E69,Cennik!A:F,6,0))</f>
        <v>0</v>
      </c>
    </row>
    <row r="70" spans="1:10">
      <c r="A70" s="13"/>
      <c r="B70" s="15">
        <v>14</v>
      </c>
      <c r="C70" s="15" t="s">
        <v>301</v>
      </c>
      <c r="D70" s="13" t="str">
        <f>IF(E70="","",VLOOKUP(E70,Cennik!A:G,2,0))</f>
        <v>regał otwarty</v>
      </c>
      <c r="E70" s="19" t="s">
        <v>40</v>
      </c>
      <c r="F70" s="21">
        <v>1</v>
      </c>
      <c r="G70" s="23">
        <f>IF(E70="","",VLOOKUP(E70,Cennik!A:G,4,0))</f>
        <v>0</v>
      </c>
      <c r="H70" s="23">
        <f t="shared" si="2"/>
        <v>0</v>
      </c>
      <c r="I70" s="7">
        <f t="shared" si="3"/>
        <v>0</v>
      </c>
      <c r="J70" s="91">
        <f>IF(E70="","",VLOOKUP(E70,Cennik!A:F,6,0))</f>
        <v>0</v>
      </c>
    </row>
    <row r="71" spans="1:10" ht="31.5">
      <c r="A71" s="4" t="s">
        <v>245</v>
      </c>
      <c r="B71" s="12">
        <v>16</v>
      </c>
      <c r="C71" s="12" t="s">
        <v>278</v>
      </c>
      <c r="D71" s="13" t="str">
        <f>IF(E71="","",VLOOKUP(E71,Cennik!A:G,2,0))</f>
        <v>kosz na śmieci</v>
      </c>
      <c r="E71" s="18" t="s">
        <v>23</v>
      </c>
      <c r="F71" s="22">
        <v>1</v>
      </c>
      <c r="G71" s="23">
        <f>IF(E71="","",VLOOKUP(E71,Cennik!A:G,4,0))</f>
        <v>0</v>
      </c>
      <c r="H71" s="23">
        <f t="shared" si="2"/>
        <v>0</v>
      </c>
      <c r="I71" s="7">
        <f t="shared" si="3"/>
        <v>0</v>
      </c>
      <c r="J71" s="91">
        <f>IF(E71="","",VLOOKUP(E71,Cennik!A:F,6,0))</f>
        <v>0</v>
      </c>
    </row>
    <row r="72" spans="1:10" ht="31.5">
      <c r="A72" s="4"/>
      <c r="B72" s="12">
        <v>16</v>
      </c>
      <c r="C72" s="12" t="s">
        <v>316</v>
      </c>
      <c r="D72" s="13" t="str">
        <f>IF(E72="","",VLOOKUP(E72,Cennik!A:G,2,0))</f>
        <v>Wieszak narożny i zasłonka brodzika</v>
      </c>
      <c r="E72" s="18" t="s">
        <v>252</v>
      </c>
      <c r="F72" s="22">
        <v>1</v>
      </c>
      <c r="G72" s="23">
        <f>IF(E72="","",VLOOKUP(E72,Cennik!A:G,4,0))</f>
        <v>0</v>
      </c>
      <c r="H72" s="23">
        <f t="shared" si="2"/>
        <v>0</v>
      </c>
      <c r="I72" s="7">
        <f t="shared" si="3"/>
        <v>0</v>
      </c>
      <c r="J72" s="91">
        <f>IF(E72="","",VLOOKUP(E72,Cennik!A:F,6,0))</f>
        <v>0</v>
      </c>
    </row>
    <row r="73" spans="1:10" ht="31.5">
      <c r="A73" s="4"/>
      <c r="B73" s="12">
        <v>16</v>
      </c>
      <c r="C73" s="12" t="s">
        <v>308</v>
      </c>
      <c r="D73" s="13" t="str">
        <f>IF(E73="","",VLOOKUP(E73,Cennik!A:G,2,0))</f>
        <v>dozownik na mydło w płynie</v>
      </c>
      <c r="E73" s="18" t="s">
        <v>212</v>
      </c>
      <c r="F73" s="22">
        <v>1</v>
      </c>
      <c r="G73" s="23">
        <f>IF(E73="","",VLOOKUP(E73,Cennik!A:G,4,0))</f>
        <v>0</v>
      </c>
      <c r="H73" s="23">
        <f t="shared" si="2"/>
        <v>0</v>
      </c>
      <c r="I73" s="7">
        <f t="shared" si="3"/>
        <v>0</v>
      </c>
      <c r="J73" s="91">
        <f>IF(E73="","",VLOOKUP(E73,Cennik!A:F,6,0))</f>
        <v>0</v>
      </c>
    </row>
    <row r="74" spans="1:10" ht="31.5">
      <c r="A74" s="4"/>
      <c r="B74" s="12">
        <v>16</v>
      </c>
      <c r="C74" s="12" t="s">
        <v>312</v>
      </c>
      <c r="D74" s="13" t="str">
        <f>IF(E74="","",VLOOKUP(E74,Cennik!A:G,2,0))</f>
        <v>dozownik na papier toaletowy</v>
      </c>
      <c r="E74" s="18" t="s">
        <v>143</v>
      </c>
      <c r="F74" s="22">
        <v>1</v>
      </c>
      <c r="G74" s="23">
        <f>IF(E74="","",VLOOKUP(E74,Cennik!A:G,4,0))</f>
        <v>0</v>
      </c>
      <c r="H74" s="23">
        <f t="shared" si="2"/>
        <v>0</v>
      </c>
      <c r="I74" s="7">
        <f t="shared" si="3"/>
        <v>0</v>
      </c>
      <c r="J74" s="91">
        <f>IF(E74="","",VLOOKUP(E74,Cennik!A:F,6,0))</f>
        <v>0</v>
      </c>
    </row>
    <row r="75" spans="1:10">
      <c r="A75" s="4"/>
      <c r="B75" s="12">
        <v>16</v>
      </c>
      <c r="C75" s="12" t="s">
        <v>313</v>
      </c>
      <c r="D75" s="13" t="str">
        <f>IF(E75="","",VLOOKUP(E75,Cennik!A:G,2,0))</f>
        <v>szczotka toaletowa</v>
      </c>
      <c r="E75" s="18" t="s">
        <v>139</v>
      </c>
      <c r="F75" s="22">
        <v>1</v>
      </c>
      <c r="G75" s="23">
        <f>IF(E75="","",VLOOKUP(E75,Cennik!A:G,4,0))</f>
        <v>0</v>
      </c>
      <c r="H75" s="23">
        <f t="shared" si="2"/>
        <v>0</v>
      </c>
      <c r="I75" s="7">
        <f t="shared" si="3"/>
        <v>0</v>
      </c>
      <c r="J75" s="91">
        <f>IF(E75="","",VLOOKUP(E75,Cennik!A:F,6,0))</f>
        <v>0</v>
      </c>
    </row>
    <row r="76" spans="1:10">
      <c r="A76" s="3"/>
      <c r="B76" s="12">
        <v>16</v>
      </c>
      <c r="C76" s="12" t="s">
        <v>314</v>
      </c>
      <c r="D76" s="13" t="str">
        <f>IF(E76="","",VLOOKUP(E76,Cennik!A:G,2,0))</f>
        <v>lustro</v>
      </c>
      <c r="E76" s="18" t="s">
        <v>213</v>
      </c>
      <c r="F76" s="22">
        <v>1</v>
      </c>
      <c r="G76" s="23">
        <f>IF(E76="","",VLOOKUP(E76,Cennik!A:G,4,0))</f>
        <v>0</v>
      </c>
      <c r="H76" s="23">
        <f t="shared" si="2"/>
        <v>0</v>
      </c>
      <c r="I76" s="7">
        <f t="shared" si="3"/>
        <v>0</v>
      </c>
      <c r="J76" s="91">
        <f>IF(E76="","",VLOOKUP(E76,Cennik!A:F,6,0))</f>
        <v>0</v>
      </c>
    </row>
    <row r="77" spans="1:10">
      <c r="A77" s="4"/>
      <c r="B77" s="12">
        <v>16</v>
      </c>
      <c r="C77" s="12" t="s">
        <v>315</v>
      </c>
      <c r="D77" s="13" t="str">
        <f>IF(E77="","",VLOOKUP(E77,Cennik!A:G,2,0))</f>
        <v>haczyki podwójne</v>
      </c>
      <c r="E77" s="18" t="s">
        <v>141</v>
      </c>
      <c r="F77" s="22">
        <v>2</v>
      </c>
      <c r="G77" s="23">
        <f>IF(E77="","",VLOOKUP(E77,Cennik!A:G,4,0))</f>
        <v>0</v>
      </c>
      <c r="H77" s="23">
        <f t="shared" si="2"/>
        <v>0</v>
      </c>
      <c r="I77" s="7">
        <f t="shared" si="3"/>
        <v>0</v>
      </c>
      <c r="J77" s="91">
        <f>IF(E77="","",VLOOKUP(E77,Cennik!A:F,6,0))</f>
        <v>0</v>
      </c>
    </row>
    <row r="78" spans="1:10" ht="31.5">
      <c r="A78" s="4" t="s">
        <v>410</v>
      </c>
      <c r="B78" s="12">
        <v>19</v>
      </c>
      <c r="C78" s="12" t="s">
        <v>308</v>
      </c>
      <c r="D78" s="13" t="str">
        <f>IF(E78="","",VLOOKUP(E78,Cennik!A:G,2,0))</f>
        <v>dozownik na mydło w płynie</v>
      </c>
      <c r="E78" s="18" t="s">
        <v>212</v>
      </c>
      <c r="F78" s="22">
        <v>1</v>
      </c>
      <c r="G78" s="23">
        <f>IF(E78="","",VLOOKUP(E78,Cennik!A:G,4,0))</f>
        <v>0</v>
      </c>
      <c r="H78" s="23">
        <f t="shared" si="2"/>
        <v>0</v>
      </c>
      <c r="I78" s="7">
        <f t="shared" si="3"/>
        <v>0</v>
      </c>
      <c r="J78" s="91">
        <f>IF(E78="","",VLOOKUP(E78,Cennik!A:F,6,0))</f>
        <v>0</v>
      </c>
    </row>
    <row r="79" spans="1:10" ht="31.5">
      <c r="A79" s="4"/>
      <c r="B79" s="12">
        <v>19</v>
      </c>
      <c r="C79" s="12" t="s">
        <v>312</v>
      </c>
      <c r="D79" s="13" t="str">
        <f>IF(E79="","",VLOOKUP(E79,Cennik!A:G,2,0))</f>
        <v>dozownik na papier toaletowy</v>
      </c>
      <c r="E79" s="18" t="s">
        <v>143</v>
      </c>
      <c r="F79" s="22">
        <v>1</v>
      </c>
      <c r="G79" s="23">
        <f>IF(E79="","",VLOOKUP(E79,Cennik!A:G,4,0))</f>
        <v>0</v>
      </c>
      <c r="H79" s="23">
        <f t="shared" si="2"/>
        <v>0</v>
      </c>
      <c r="I79" s="7">
        <f t="shared" si="3"/>
        <v>0</v>
      </c>
      <c r="J79" s="91">
        <f>IF(E79="","",VLOOKUP(E79,Cennik!A:F,6,0))</f>
        <v>0</v>
      </c>
    </row>
    <row r="80" spans="1:10">
      <c r="A80" s="4"/>
      <c r="B80" s="12">
        <v>19</v>
      </c>
      <c r="C80" s="12" t="s">
        <v>313</v>
      </c>
      <c r="D80" s="13" t="str">
        <f>IF(E80="","",VLOOKUP(E80,Cennik!A:G,2,0))</f>
        <v>szczotka toaletowa</v>
      </c>
      <c r="E80" s="18" t="s">
        <v>139</v>
      </c>
      <c r="F80" s="22">
        <v>1</v>
      </c>
      <c r="G80" s="23">
        <f>IF(E80="","",VLOOKUP(E80,Cennik!A:G,4,0))</f>
        <v>0</v>
      </c>
      <c r="H80" s="23">
        <f t="shared" si="2"/>
        <v>0</v>
      </c>
      <c r="I80" s="7">
        <f t="shared" si="3"/>
        <v>0</v>
      </c>
      <c r="J80" s="91">
        <f>IF(E80="","",VLOOKUP(E80,Cennik!A:F,6,0))</f>
        <v>0</v>
      </c>
    </row>
    <row r="81" spans="1:10">
      <c r="A81" s="3"/>
      <c r="B81" s="12">
        <v>19</v>
      </c>
      <c r="C81" s="12" t="s">
        <v>314</v>
      </c>
      <c r="D81" s="13" t="str">
        <f>IF(E81="","",VLOOKUP(E81,Cennik!A:G,2,0))</f>
        <v>lustro</v>
      </c>
      <c r="E81" s="18" t="s">
        <v>213</v>
      </c>
      <c r="F81" s="22">
        <v>2</v>
      </c>
      <c r="G81" s="23">
        <f>IF(E81="","",VLOOKUP(E81,Cennik!A:G,4,0))</f>
        <v>0</v>
      </c>
      <c r="H81" s="23">
        <f t="shared" si="2"/>
        <v>0</v>
      </c>
      <c r="I81" s="7">
        <f t="shared" si="3"/>
        <v>0</v>
      </c>
      <c r="J81" s="91">
        <f>IF(E81="","",VLOOKUP(E81,Cennik!A:F,6,0))</f>
        <v>0</v>
      </c>
    </row>
    <row r="82" spans="1:10">
      <c r="A82" s="4"/>
      <c r="B82" s="12">
        <v>19</v>
      </c>
      <c r="C82" s="12" t="s">
        <v>315</v>
      </c>
      <c r="D82" s="13" t="str">
        <f>IF(E82="","",VLOOKUP(E82,Cennik!A:G,2,0))</f>
        <v>haczyki podwójne</v>
      </c>
      <c r="E82" s="18" t="s">
        <v>141</v>
      </c>
      <c r="F82" s="22">
        <v>2</v>
      </c>
      <c r="G82" s="23">
        <f>IF(E82="","",VLOOKUP(E82,Cennik!A:G,4,0))</f>
        <v>0</v>
      </c>
      <c r="H82" s="23">
        <f t="shared" si="2"/>
        <v>0</v>
      </c>
      <c r="I82" s="7">
        <f t="shared" si="3"/>
        <v>0</v>
      </c>
      <c r="J82" s="91">
        <f>IF(E82="","",VLOOKUP(E82,Cennik!A:F,6,0))</f>
        <v>0</v>
      </c>
    </row>
    <row r="83" spans="1:10">
      <c r="A83" s="4" t="s">
        <v>225</v>
      </c>
      <c r="B83" s="12">
        <v>20</v>
      </c>
      <c r="C83" s="12" t="s">
        <v>278</v>
      </c>
      <c r="D83" s="13" t="str">
        <f>IF(E83="","",VLOOKUP(E83,Cennik!A:G,2,0))</f>
        <v>kosz na śmieci</v>
      </c>
      <c r="E83" s="18" t="s">
        <v>23</v>
      </c>
      <c r="F83" s="22">
        <v>1</v>
      </c>
      <c r="G83" s="23">
        <f>IF(E83="","",VLOOKUP(E83,Cennik!A:G,4,0))</f>
        <v>0</v>
      </c>
      <c r="H83" s="23">
        <f t="shared" si="2"/>
        <v>0</v>
      </c>
      <c r="I83" s="7">
        <f t="shared" si="3"/>
        <v>0</v>
      </c>
      <c r="J83" s="91">
        <f>IF(E83="","",VLOOKUP(E83,Cennik!A:F,6,0))</f>
        <v>0</v>
      </c>
    </row>
    <row r="84" spans="1:10" ht="31.5">
      <c r="A84" s="3"/>
      <c r="B84" s="12">
        <v>20</v>
      </c>
      <c r="C84" s="12" t="s">
        <v>308</v>
      </c>
      <c r="D84" s="13" t="str">
        <f>IF(E84="","",VLOOKUP(E84,Cennik!A:G,2,0))</f>
        <v>dozownik na mydło w płynie</v>
      </c>
      <c r="E84" s="18" t="s">
        <v>212</v>
      </c>
      <c r="F84" s="22">
        <v>1</v>
      </c>
      <c r="G84" s="23">
        <f>IF(E84="","",VLOOKUP(E84,Cennik!A:G,4,0))</f>
        <v>0</v>
      </c>
      <c r="H84" s="23">
        <f t="shared" si="2"/>
        <v>0</v>
      </c>
      <c r="I84" s="7">
        <f t="shared" si="3"/>
        <v>0</v>
      </c>
      <c r="J84" s="91">
        <f>IF(E84="","",VLOOKUP(E84,Cennik!A:F,6,0))</f>
        <v>0</v>
      </c>
    </row>
    <row r="85" spans="1:10" ht="31.5">
      <c r="A85" s="4"/>
      <c r="B85" s="12">
        <v>20</v>
      </c>
      <c r="C85" s="12" t="s">
        <v>312</v>
      </c>
      <c r="D85" s="13" t="str">
        <f>IF(E85="","",VLOOKUP(E85,Cennik!A:G,2,0))</f>
        <v>dozownik na papier toaletowy</v>
      </c>
      <c r="E85" s="18" t="s">
        <v>143</v>
      </c>
      <c r="F85" s="22">
        <v>1</v>
      </c>
      <c r="G85" s="23">
        <f>IF(E85="","",VLOOKUP(E85,Cennik!A:G,4,0))</f>
        <v>0</v>
      </c>
      <c r="H85" s="23">
        <f t="shared" si="2"/>
        <v>0</v>
      </c>
      <c r="I85" s="7">
        <f t="shared" si="3"/>
        <v>0</v>
      </c>
      <c r="J85" s="91">
        <f>IF(E85="","",VLOOKUP(E85,Cennik!A:F,6,0))</f>
        <v>0</v>
      </c>
    </row>
    <row r="86" spans="1:10">
      <c r="A86" s="4"/>
      <c r="B86" s="12">
        <v>20</v>
      </c>
      <c r="C86" s="12" t="s">
        <v>313</v>
      </c>
      <c r="D86" s="13" t="str">
        <f>IF(E86="","",VLOOKUP(E86,Cennik!A:G,2,0))</f>
        <v>szczotka toaletowa</v>
      </c>
      <c r="E86" s="18" t="s">
        <v>139</v>
      </c>
      <c r="F86" s="22">
        <v>1</v>
      </c>
      <c r="G86" s="23">
        <f>IF(E86="","",VLOOKUP(E86,Cennik!A:G,4,0))</f>
        <v>0</v>
      </c>
      <c r="H86" s="23">
        <f t="shared" si="2"/>
        <v>0</v>
      </c>
      <c r="I86" s="7">
        <f t="shared" si="3"/>
        <v>0</v>
      </c>
      <c r="J86" s="91">
        <f>IF(E86="","",VLOOKUP(E86,Cennik!A:F,6,0))</f>
        <v>0</v>
      </c>
    </row>
    <row r="87" spans="1:10">
      <c r="A87" s="4"/>
      <c r="B87" s="12">
        <v>20</v>
      </c>
      <c r="C87" s="12" t="s">
        <v>315</v>
      </c>
      <c r="D87" s="13" t="str">
        <f>IF(E87="","",VLOOKUP(E87,Cennik!A:G,2,0))</f>
        <v>haczyki podwójne</v>
      </c>
      <c r="E87" s="18" t="s">
        <v>141</v>
      </c>
      <c r="F87" s="22">
        <v>2</v>
      </c>
      <c r="G87" s="23">
        <f>IF(E87="","",VLOOKUP(E87,Cennik!A:G,4,0))</f>
        <v>0</v>
      </c>
      <c r="H87" s="23">
        <f t="shared" si="2"/>
        <v>0</v>
      </c>
      <c r="I87" s="7">
        <f t="shared" si="3"/>
        <v>0</v>
      </c>
      <c r="J87" s="91">
        <f>IF(E87="","",VLOOKUP(E87,Cennik!A:F,6,0))</f>
        <v>0</v>
      </c>
    </row>
    <row r="88" spans="1:10" ht="31.5">
      <c r="A88" s="3" t="s">
        <v>411</v>
      </c>
      <c r="B88" s="11"/>
      <c r="C88" s="11" t="s">
        <v>308</v>
      </c>
      <c r="D88" s="13" t="str">
        <f>IF(E88="","",VLOOKUP(E88,Cennik!A:G,2,0))</f>
        <v>dozownik na mydło w płynie</v>
      </c>
      <c r="E88" s="29" t="s">
        <v>212</v>
      </c>
      <c r="F88" s="29">
        <v>1</v>
      </c>
      <c r="G88" s="23">
        <f>IF(E88="","",VLOOKUP(E88,Cennik!A:G,4,0))</f>
        <v>0</v>
      </c>
      <c r="H88" s="23">
        <f t="shared" si="2"/>
        <v>0</v>
      </c>
      <c r="I88" s="7">
        <f t="shared" si="3"/>
        <v>0</v>
      </c>
      <c r="J88" s="91">
        <f>IF(E88="","",VLOOKUP(E88,Cennik!A:F,6,0))</f>
        <v>0</v>
      </c>
    </row>
    <row r="89" spans="1:10">
      <c r="A89" s="4"/>
      <c r="B89" s="12"/>
      <c r="C89" s="12" t="s">
        <v>302</v>
      </c>
      <c r="D89" s="13" t="str">
        <f>IF(E89="","",VLOOKUP(E89,Cennik!A:G,2,0))</f>
        <v>Rolety w noclegowni</v>
      </c>
      <c r="E89" s="18" t="s">
        <v>234</v>
      </c>
      <c r="F89" s="18">
        <v>1</v>
      </c>
      <c r="G89" s="23">
        <f>IF(E89="","",VLOOKUP(E89,Cennik!A:G,4,0))</f>
        <v>0</v>
      </c>
      <c r="H89" s="23">
        <f t="shared" si="2"/>
        <v>0</v>
      </c>
      <c r="I89" s="7">
        <f t="shared" si="3"/>
        <v>0</v>
      </c>
      <c r="J89" s="91">
        <f>IF(E89="","",VLOOKUP(E89,Cennik!A:F,6,0))</f>
        <v>0</v>
      </c>
    </row>
    <row r="90" spans="1:10">
      <c r="A90" s="4"/>
      <c r="B90" s="12"/>
      <c r="C90" s="12" t="s">
        <v>305</v>
      </c>
      <c r="D90" s="13" t="str">
        <f>IF(E90="","",VLOOKUP(E90,Cennik!A:G,2,0))</f>
        <v>folie okienne w noclegowni</v>
      </c>
      <c r="E90" s="18" t="s">
        <v>239</v>
      </c>
      <c r="F90" s="18">
        <v>1</v>
      </c>
      <c r="G90" s="23">
        <f>IF(E90="","",VLOOKUP(E90,Cennik!A:G,4,0))</f>
        <v>0</v>
      </c>
      <c r="H90" s="23">
        <f t="shared" si="2"/>
        <v>0</v>
      </c>
      <c r="I90" s="7">
        <f t="shared" si="3"/>
        <v>0</v>
      </c>
      <c r="J90" s="91">
        <f>IF(E90="","",VLOOKUP(E90,Cennik!A:F,6,0))</f>
        <v>0</v>
      </c>
    </row>
    <row r="91" spans="1:10" ht="31.5">
      <c r="A91" s="4"/>
      <c r="B91" s="12"/>
      <c r="C91" s="12" t="s">
        <v>306</v>
      </c>
      <c r="D91" s="13" t="str">
        <f>IF(E91="","",VLOOKUP(E91,Cennik!A:G,2,0))</f>
        <v>regały magazynowe w noclegowni</v>
      </c>
      <c r="E91" s="18" t="s">
        <v>229</v>
      </c>
      <c r="F91" s="18">
        <v>1</v>
      </c>
      <c r="G91" s="23">
        <f>IF(E91="","",VLOOKUP(E91,Cennik!A:G,4,0))</f>
        <v>0</v>
      </c>
      <c r="H91" s="23">
        <f t="shared" si="2"/>
        <v>0</v>
      </c>
      <c r="I91" s="7">
        <f t="shared" si="3"/>
        <v>0</v>
      </c>
      <c r="J91" s="91">
        <f>IF(E91="","",VLOOKUP(E91,Cennik!A:F,6,0))</f>
        <v>0</v>
      </c>
    </row>
    <row r="92" spans="1:10" s="2" customFormat="1">
      <c r="A92" s="50" t="s">
        <v>251</v>
      </c>
      <c r="B92" s="52"/>
      <c r="C92" s="52"/>
      <c r="D92" s="50"/>
      <c r="E92" s="51"/>
      <c r="F92" s="51"/>
      <c r="G92" s="53"/>
      <c r="H92" s="87">
        <f>SUM(H5:H91)</f>
        <v>0</v>
      </c>
      <c r="I92" s="87">
        <f>SUM(I5:I91)</f>
        <v>0</v>
      </c>
      <c r="J92" s="91" t="str">
        <f>IF(E92="","",VLOOKUP(E92,Cennik!A:F,6,0))</f>
        <v/>
      </c>
    </row>
  </sheetData>
  <sheetProtection algorithmName="SHA-512" hashValue="vjxzTxX7DYNb+8vEo6BChEzMv+3lOoasuf4ZcDcz2NR39Ht4edyF0w8bIkMiMqua6q9Gj/QmWB5FP8Ll0y1q1w==" saltValue="WgRO7tjmdwILk2Csuw60oQ==" spinCount="100000" sheet="1" objects="1" scenarios="1"/>
  <autoFilter ref="A5:H67" xr:uid="{F64E07A1-ECB0-49F9-9255-8587062C8BF5}"/>
  <sortState xmlns:xlrd2="http://schemas.microsoft.com/office/spreadsheetml/2017/richdata2" ref="A5:I91">
    <sortCondition ref="B5:B91"/>
    <sortCondition ref="C5:C91"/>
  </sortState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8"/>
  <sheetViews>
    <sheetView tabSelected="1" topLeftCell="A169" zoomScaleNormal="100" zoomScaleSheetLayoutView="100" workbookViewId="0">
      <selection activeCell="A198" sqref="A198:XFD199"/>
    </sheetView>
  </sheetViews>
  <sheetFormatPr defaultColWidth="9" defaultRowHeight="15.75"/>
  <cols>
    <col min="1" max="1" width="22.25" style="5" customWidth="1"/>
    <col min="2" max="2" width="6.875" style="17" customWidth="1"/>
    <col min="3" max="3" width="6.875" style="10" customWidth="1"/>
    <col min="4" max="4" width="26.25" style="5" customWidth="1"/>
    <col min="5" max="6" width="7.125" style="17" customWidth="1"/>
    <col min="7" max="9" width="12.375" style="6" customWidth="1"/>
    <col min="10" max="16384" width="9" style="1"/>
  </cols>
  <sheetData>
    <row r="1" spans="1:10">
      <c r="C1" s="17"/>
    </row>
    <row r="2" spans="1:10">
      <c r="C2" s="28" t="s">
        <v>144</v>
      </c>
    </row>
    <row r="3" spans="1:10">
      <c r="C3" s="17"/>
    </row>
    <row r="4" spans="1:10" s="94" customFormat="1" ht="63">
      <c r="A4" s="92" t="s">
        <v>1</v>
      </c>
      <c r="B4" s="92" t="s">
        <v>222</v>
      </c>
      <c r="C4" s="92" t="s">
        <v>2</v>
      </c>
      <c r="D4" s="92" t="s">
        <v>3</v>
      </c>
      <c r="E4" s="92" t="s">
        <v>4</v>
      </c>
      <c r="F4" s="92" t="s">
        <v>417</v>
      </c>
      <c r="G4" s="92" t="s">
        <v>60</v>
      </c>
      <c r="H4" s="92" t="s">
        <v>325</v>
      </c>
      <c r="I4" s="93" t="s">
        <v>359</v>
      </c>
      <c r="J4" s="93" t="s">
        <v>416</v>
      </c>
    </row>
    <row r="5" spans="1:10">
      <c r="A5" s="3" t="s">
        <v>186</v>
      </c>
      <c r="B5" s="29">
        <v>1</v>
      </c>
      <c r="C5" s="11" t="s">
        <v>256</v>
      </c>
      <c r="D5" s="31" t="str">
        <f>VLOOKUP(E5,Cennik!A:G,2,0)</f>
        <v>łóżko metalowepojedyncze</v>
      </c>
      <c r="E5" s="29" t="s">
        <v>7</v>
      </c>
      <c r="F5" s="29">
        <v>4</v>
      </c>
      <c r="G5" s="33">
        <f>IF(E5="","",VLOOKUP(E5,Cennik!A:G,4,0))</f>
        <v>0</v>
      </c>
      <c r="H5" s="34">
        <f t="shared" ref="H5" si="0">IF(G5="","",F5*G5)</f>
        <v>0</v>
      </c>
      <c r="I5" s="7">
        <f t="shared" ref="I5:I63" si="1">IF(H5="","",H5*(1+J5))</f>
        <v>0</v>
      </c>
      <c r="J5" s="91">
        <f>IF(E5="","",VLOOKUP(E5,Cennik!A:F,6,0))</f>
        <v>0</v>
      </c>
    </row>
    <row r="6" spans="1:10">
      <c r="A6" s="3"/>
      <c r="B6" s="29">
        <v>1</v>
      </c>
      <c r="C6" s="11" t="s">
        <v>265</v>
      </c>
      <c r="D6" s="31" t="str">
        <f>VLOOKUP(E6,Cennik!A:G,2,0)</f>
        <v>stolik</v>
      </c>
      <c r="E6" s="29" t="s">
        <v>147</v>
      </c>
      <c r="F6" s="29">
        <v>1</v>
      </c>
      <c r="G6" s="33">
        <f>IF(E6="","",VLOOKUP(E6,Cennik!A:G,4,0))</f>
        <v>0</v>
      </c>
      <c r="H6" s="34">
        <f t="shared" ref="H6:H64" si="2">IF(G6="","",F6*G6)</f>
        <v>0</v>
      </c>
      <c r="I6" s="7">
        <f t="shared" si="1"/>
        <v>0</v>
      </c>
      <c r="J6" s="91">
        <f>IF(E6="","",VLOOKUP(E6,Cennik!A:F,6,0))</f>
        <v>0</v>
      </c>
    </row>
    <row r="7" spans="1:10">
      <c r="A7" s="3"/>
      <c r="B7" s="29">
        <v>1</v>
      </c>
      <c r="C7" s="11" t="s">
        <v>266</v>
      </c>
      <c r="D7" s="31" t="str">
        <f>VLOOKUP(E7,Cennik!A:G,2,0)</f>
        <v>krzesła</v>
      </c>
      <c r="E7" s="29" t="s">
        <v>149</v>
      </c>
      <c r="F7" s="29">
        <v>4</v>
      </c>
      <c r="G7" s="33">
        <f>IF(E7="","",VLOOKUP(E7,Cennik!A:G,4,0))</f>
        <v>0</v>
      </c>
      <c r="H7" s="34">
        <f t="shared" si="2"/>
        <v>0</v>
      </c>
      <c r="I7" s="7">
        <f t="shared" si="1"/>
        <v>0</v>
      </c>
      <c r="J7" s="91">
        <f>IF(E7="","",VLOOKUP(E7,Cennik!A:F,6,0))</f>
        <v>0</v>
      </c>
    </row>
    <row r="8" spans="1:10">
      <c r="A8" s="3"/>
      <c r="B8" s="29">
        <v>1</v>
      </c>
      <c r="C8" s="11" t="s">
        <v>267</v>
      </c>
      <c r="D8" s="31" t="str">
        <f>VLOOKUP(E8,Cennik!A:G,2,0)</f>
        <v>kosz na śmieci</v>
      </c>
      <c r="E8" s="29" t="s">
        <v>23</v>
      </c>
      <c r="F8" s="29">
        <v>1</v>
      </c>
      <c r="G8" s="33">
        <f>IF(E8="","",VLOOKUP(E8,Cennik!A:G,4,0))</f>
        <v>0</v>
      </c>
      <c r="H8" s="34">
        <f t="shared" si="2"/>
        <v>0</v>
      </c>
      <c r="I8" s="7">
        <f t="shared" si="1"/>
        <v>0</v>
      </c>
      <c r="J8" s="91">
        <f>IF(E8="","",VLOOKUP(E8,Cennik!A:F,6,0))</f>
        <v>0</v>
      </c>
    </row>
    <row r="9" spans="1:10">
      <c r="A9" s="3"/>
      <c r="B9" s="29">
        <v>1</v>
      </c>
      <c r="C9" s="11" t="s">
        <v>257</v>
      </c>
      <c r="D9" s="31" t="str">
        <f>VLOOKUP(E9,Cennik!A:G,2,0)</f>
        <v>łóżko piętrowe</v>
      </c>
      <c r="E9" s="29" t="s">
        <v>9</v>
      </c>
      <c r="F9" s="29">
        <v>1</v>
      </c>
      <c r="G9" s="33">
        <f>IF(E9="","",VLOOKUP(E9,Cennik!A:G,4,0))</f>
        <v>0</v>
      </c>
      <c r="H9" s="34">
        <f t="shared" si="2"/>
        <v>0</v>
      </c>
      <c r="I9" s="7">
        <f t="shared" si="1"/>
        <v>0</v>
      </c>
      <c r="J9" s="91">
        <f>IF(E9="","",VLOOKUP(E9,Cennik!A:F,6,0))</f>
        <v>0</v>
      </c>
    </row>
    <row r="10" spans="1:10">
      <c r="A10" s="3"/>
      <c r="B10" s="29">
        <v>1</v>
      </c>
      <c r="C10" s="11" t="s">
        <v>258</v>
      </c>
      <c r="D10" s="31" t="str">
        <f>VLOOKUP(E10,Cennik!A:G,2,0)</f>
        <v>materac</v>
      </c>
      <c r="E10" s="29" t="s">
        <v>11</v>
      </c>
      <c r="F10" s="29">
        <v>6</v>
      </c>
      <c r="G10" s="33">
        <f>IF(E10="","",VLOOKUP(E10,Cennik!A:G,4,0))</f>
        <v>0</v>
      </c>
      <c r="H10" s="34">
        <f t="shared" si="2"/>
        <v>0</v>
      </c>
      <c r="I10" s="7">
        <f t="shared" si="1"/>
        <v>0</v>
      </c>
      <c r="J10" s="91">
        <f>IF(E10="","",VLOOKUP(E10,Cennik!A:F,6,0))</f>
        <v>0</v>
      </c>
    </row>
    <row r="11" spans="1:10">
      <c r="A11" s="3"/>
      <c r="B11" s="29">
        <v>1</v>
      </c>
      <c r="C11" s="11" t="s">
        <v>259</v>
      </c>
      <c r="D11" s="31" t="str">
        <f>VLOOKUP(E11,Cennik!A:G,2,0)</f>
        <v>prześcieradło</v>
      </c>
      <c r="E11" s="29" t="s">
        <v>13</v>
      </c>
      <c r="F11" s="29">
        <v>6</v>
      </c>
      <c r="G11" s="33">
        <f>IF(E11="","",VLOOKUP(E11,Cennik!A:G,4,0))</f>
        <v>0</v>
      </c>
      <c r="H11" s="34">
        <f t="shared" si="2"/>
        <v>0</v>
      </c>
      <c r="I11" s="7">
        <f t="shared" si="1"/>
        <v>0</v>
      </c>
      <c r="J11" s="91">
        <f>IF(E11="","",VLOOKUP(E11,Cennik!A:F,6,0))</f>
        <v>0</v>
      </c>
    </row>
    <row r="12" spans="1:10">
      <c r="A12" s="3"/>
      <c r="B12" s="29">
        <v>1</v>
      </c>
      <c r="C12" s="11" t="s">
        <v>260</v>
      </c>
      <c r="D12" s="31" t="str">
        <f>VLOOKUP(E12,Cennik!A:G,2,0)</f>
        <v>mata ochronna</v>
      </c>
      <c r="E12" s="29" t="s">
        <v>15</v>
      </c>
      <c r="F12" s="29">
        <v>6</v>
      </c>
      <c r="G12" s="33">
        <f>IF(E12="","",VLOOKUP(E12,Cennik!A:G,4,0))</f>
        <v>0</v>
      </c>
      <c r="H12" s="34">
        <f t="shared" si="2"/>
        <v>0</v>
      </c>
      <c r="I12" s="7">
        <f t="shared" si="1"/>
        <v>0</v>
      </c>
      <c r="J12" s="91">
        <f>IF(E12="","",VLOOKUP(E12,Cennik!A:F,6,0))</f>
        <v>0</v>
      </c>
    </row>
    <row r="13" spans="1:10">
      <c r="A13" s="3"/>
      <c r="B13" s="29">
        <v>1</v>
      </c>
      <c r="C13" s="11" t="s">
        <v>261</v>
      </c>
      <c r="D13" s="31" t="str">
        <f>VLOOKUP(E13,Cennik!A:G,2,0)</f>
        <v>pościel</v>
      </c>
      <c r="E13" s="29" t="s">
        <v>17</v>
      </c>
      <c r="F13" s="29">
        <v>6</v>
      </c>
      <c r="G13" s="33">
        <f>IF(E13="","",VLOOKUP(E13,Cennik!A:G,4,0))</f>
        <v>0</v>
      </c>
      <c r="H13" s="34">
        <f t="shared" si="2"/>
        <v>0</v>
      </c>
      <c r="I13" s="7">
        <f t="shared" si="1"/>
        <v>0</v>
      </c>
      <c r="J13" s="91">
        <f>IF(E13="","",VLOOKUP(E13,Cennik!A:F,6,0))</f>
        <v>0</v>
      </c>
    </row>
    <row r="14" spans="1:10">
      <c r="A14" s="3"/>
      <c r="B14" s="29">
        <v>1</v>
      </c>
      <c r="C14" s="11" t="s">
        <v>262</v>
      </c>
      <c r="D14" s="31" t="str">
        <f>VLOOKUP(E14,Cennik!A:G,2,0)</f>
        <v>poduszka</v>
      </c>
      <c r="E14" s="29" t="s">
        <v>19</v>
      </c>
      <c r="F14" s="29">
        <v>6</v>
      </c>
      <c r="G14" s="33">
        <f>IF(E14="","",VLOOKUP(E14,Cennik!A:G,4,0))</f>
        <v>0</v>
      </c>
      <c r="H14" s="34">
        <f t="shared" si="2"/>
        <v>0</v>
      </c>
      <c r="I14" s="7">
        <f t="shared" si="1"/>
        <v>0</v>
      </c>
      <c r="J14" s="91">
        <f>IF(E14="","",VLOOKUP(E14,Cennik!A:F,6,0))</f>
        <v>0</v>
      </c>
    </row>
    <row r="15" spans="1:10">
      <c r="A15" s="3"/>
      <c r="B15" s="29">
        <v>1</v>
      </c>
      <c r="C15" s="11" t="s">
        <v>263</v>
      </c>
      <c r="D15" s="31" t="str">
        <f>VLOOKUP(E15,Cennik!A:G,2,0)</f>
        <v>koc</v>
      </c>
      <c r="E15" s="29" t="s">
        <v>21</v>
      </c>
      <c r="F15" s="29">
        <v>6</v>
      </c>
      <c r="G15" s="33">
        <f>IF(E15="","",VLOOKUP(E15,Cennik!A:G,4,0))</f>
        <v>0</v>
      </c>
      <c r="H15" s="34">
        <f t="shared" si="2"/>
        <v>0</v>
      </c>
      <c r="I15" s="7">
        <f t="shared" si="1"/>
        <v>0</v>
      </c>
      <c r="J15" s="91">
        <f>IF(E15="","",VLOOKUP(E15,Cennik!A:F,6,0))</f>
        <v>0</v>
      </c>
    </row>
    <row r="16" spans="1:10">
      <c r="A16" s="3"/>
      <c r="B16" s="29">
        <v>1</v>
      </c>
      <c r="C16" s="11" t="s">
        <v>264</v>
      </c>
      <c r="D16" s="31" t="str">
        <f>VLOOKUP(E16,Cennik!A:G,2,0)</f>
        <v>szafa</v>
      </c>
      <c r="E16" s="29" t="s">
        <v>146</v>
      </c>
      <c r="F16" s="29">
        <v>3</v>
      </c>
      <c r="G16" s="33">
        <f>IF(E16="","",VLOOKUP(E16,Cennik!A:G,4,0))</f>
        <v>0</v>
      </c>
      <c r="H16" s="34">
        <f t="shared" si="2"/>
        <v>0</v>
      </c>
      <c r="I16" s="7">
        <f t="shared" si="1"/>
        <v>0</v>
      </c>
      <c r="J16" s="91">
        <f>IF(E16="","",VLOOKUP(E16,Cennik!A:F,6,0))</f>
        <v>0</v>
      </c>
    </row>
    <row r="17" spans="1:10">
      <c r="A17" s="3" t="s">
        <v>412</v>
      </c>
      <c r="B17" s="29">
        <v>2</v>
      </c>
      <c r="C17" s="11" t="s">
        <v>267</v>
      </c>
      <c r="D17" s="31" t="str">
        <f>VLOOKUP(E17,Cennik!A:G,2,0)</f>
        <v>kosz na śmieci</v>
      </c>
      <c r="E17" s="29" t="s">
        <v>23</v>
      </c>
      <c r="F17" s="32">
        <v>1</v>
      </c>
      <c r="G17" s="33">
        <f>IF(E17="","",VLOOKUP(E17,Cennik!A:G,4,0))</f>
        <v>0</v>
      </c>
      <c r="H17" s="34">
        <f t="shared" si="2"/>
        <v>0</v>
      </c>
      <c r="I17" s="7">
        <f t="shared" si="1"/>
        <v>0</v>
      </c>
      <c r="J17" s="91">
        <f>IF(E17="","",VLOOKUP(E17,Cennik!A:F,6,0))</f>
        <v>0</v>
      </c>
    </row>
    <row r="18" spans="1:10">
      <c r="A18" s="3"/>
      <c r="B18" s="29">
        <v>2</v>
      </c>
      <c r="C18" s="11" t="s">
        <v>308</v>
      </c>
      <c r="D18" s="3" t="str">
        <f>IF(E18="","",VLOOKUP(E18,Cennik!A:B,2,0))</f>
        <v>dozownik na mydło w płynie</v>
      </c>
      <c r="E18" s="29" t="s">
        <v>212</v>
      </c>
      <c r="F18" s="32">
        <v>3</v>
      </c>
      <c r="G18" s="33">
        <f>IF(E18="","",VLOOKUP(E18,Cennik!A:G,4,0))</f>
        <v>0</v>
      </c>
      <c r="H18" s="34">
        <f t="shared" si="2"/>
        <v>0</v>
      </c>
      <c r="I18" s="7">
        <f t="shared" si="1"/>
        <v>0</v>
      </c>
      <c r="J18" s="91">
        <f>IF(E18="","",VLOOKUP(E18,Cennik!A:F,6,0))</f>
        <v>0</v>
      </c>
    </row>
    <row r="19" spans="1:10">
      <c r="A19" s="3"/>
      <c r="B19" s="29">
        <v>2</v>
      </c>
      <c r="C19" s="11" t="s">
        <v>312</v>
      </c>
      <c r="D19" s="3" t="str">
        <f>IF(E19="","",VLOOKUP(E19,Cennik!A:B,2,0))</f>
        <v>dozownik na papier toaletowy</v>
      </c>
      <c r="E19" s="29" t="s">
        <v>143</v>
      </c>
      <c r="F19" s="32">
        <v>2</v>
      </c>
      <c r="G19" s="33">
        <f>IF(E19="","",VLOOKUP(E19,Cennik!A:G,4,0))</f>
        <v>0</v>
      </c>
      <c r="H19" s="34">
        <f t="shared" si="2"/>
        <v>0</v>
      </c>
      <c r="I19" s="7">
        <f t="shared" si="1"/>
        <v>0</v>
      </c>
      <c r="J19" s="91">
        <f>IF(E19="","",VLOOKUP(E19,Cennik!A:F,6,0))</f>
        <v>0</v>
      </c>
    </row>
    <row r="20" spans="1:10">
      <c r="A20" s="3"/>
      <c r="B20" s="29">
        <v>2</v>
      </c>
      <c r="C20" s="11" t="s">
        <v>313</v>
      </c>
      <c r="D20" s="3" t="str">
        <f>IF(E20="","",VLOOKUP(E20,Cennik!A:B,2,0))</f>
        <v>szczotka toaletowa</v>
      </c>
      <c r="E20" s="29" t="s">
        <v>139</v>
      </c>
      <c r="F20" s="32">
        <v>2</v>
      </c>
      <c r="G20" s="33">
        <f>IF(E20="","",VLOOKUP(E20,Cennik!A:G,4,0))</f>
        <v>0</v>
      </c>
      <c r="H20" s="34">
        <f t="shared" si="2"/>
        <v>0</v>
      </c>
      <c r="I20" s="7">
        <f t="shared" si="1"/>
        <v>0</v>
      </c>
      <c r="J20" s="91">
        <f>IF(E20="","",VLOOKUP(E20,Cennik!A:F,6,0))</f>
        <v>0</v>
      </c>
    </row>
    <row r="21" spans="1:10">
      <c r="A21" s="3"/>
      <c r="B21" s="29">
        <v>2</v>
      </c>
      <c r="C21" s="11" t="s">
        <v>314</v>
      </c>
      <c r="D21" s="31" t="str">
        <f>VLOOKUP(E21,Cennik!A:G,2,0)</f>
        <v>lustro</v>
      </c>
      <c r="E21" s="29" t="s">
        <v>213</v>
      </c>
      <c r="F21" s="32">
        <v>2</v>
      </c>
      <c r="G21" s="33">
        <f>IF(E21="","",VLOOKUP(E21,Cennik!A:G,4,0))</f>
        <v>0</v>
      </c>
      <c r="H21" s="34">
        <f t="shared" si="2"/>
        <v>0</v>
      </c>
      <c r="I21" s="7">
        <f t="shared" si="1"/>
        <v>0</v>
      </c>
      <c r="J21" s="91">
        <f>IF(E21="","",VLOOKUP(E21,Cennik!A:F,6,0))</f>
        <v>0</v>
      </c>
    </row>
    <row r="22" spans="1:10">
      <c r="A22" s="3"/>
      <c r="B22" s="29">
        <v>2</v>
      </c>
      <c r="C22" s="11" t="s">
        <v>315</v>
      </c>
      <c r="D22" s="31" t="str">
        <f>VLOOKUP(E22,Cennik!A:G,2,0)</f>
        <v>haczyki podwójne</v>
      </c>
      <c r="E22" s="29" t="s">
        <v>141</v>
      </c>
      <c r="F22" s="32">
        <v>5</v>
      </c>
      <c r="G22" s="33">
        <f>IF(E22="","",VLOOKUP(E22,Cennik!A:G,4,0))</f>
        <v>0</v>
      </c>
      <c r="H22" s="34">
        <f t="shared" si="2"/>
        <v>0</v>
      </c>
      <c r="I22" s="7">
        <f t="shared" si="1"/>
        <v>0</v>
      </c>
      <c r="J22" s="91">
        <f>IF(E22="","",VLOOKUP(E22,Cennik!A:F,6,0))</f>
        <v>0</v>
      </c>
    </row>
    <row r="23" spans="1:10">
      <c r="A23" s="3" t="s">
        <v>187</v>
      </c>
      <c r="B23" s="29">
        <v>3</v>
      </c>
      <c r="C23" s="11" t="s">
        <v>256</v>
      </c>
      <c r="D23" s="31" t="str">
        <f>VLOOKUP(E23,Cennik!A:G,2,0)</f>
        <v>łóżko metalowepojedyncze</v>
      </c>
      <c r="E23" s="29" t="s">
        <v>7</v>
      </c>
      <c r="F23" s="29">
        <v>4</v>
      </c>
      <c r="G23" s="33">
        <f>IF(E23="","",VLOOKUP(E23,Cennik!A:G,4,0))</f>
        <v>0</v>
      </c>
      <c r="H23" s="34">
        <f t="shared" si="2"/>
        <v>0</v>
      </c>
      <c r="I23" s="7">
        <f t="shared" si="1"/>
        <v>0</v>
      </c>
      <c r="J23" s="91">
        <f>IF(E23="","",VLOOKUP(E23,Cennik!A:F,6,0))</f>
        <v>0</v>
      </c>
    </row>
    <row r="24" spans="1:10">
      <c r="A24" s="3"/>
      <c r="B24" s="29">
        <v>3</v>
      </c>
      <c r="C24" s="11" t="s">
        <v>265</v>
      </c>
      <c r="D24" s="31" t="str">
        <f>VLOOKUP(E24,Cennik!A:G,2,0)</f>
        <v>stolik</v>
      </c>
      <c r="E24" s="29" t="s">
        <v>147</v>
      </c>
      <c r="F24" s="29">
        <v>1</v>
      </c>
      <c r="G24" s="33">
        <f>IF(E24="","",VLOOKUP(E24,Cennik!A:G,4,0))</f>
        <v>0</v>
      </c>
      <c r="H24" s="34">
        <f t="shared" si="2"/>
        <v>0</v>
      </c>
      <c r="I24" s="7">
        <f t="shared" si="1"/>
        <v>0</v>
      </c>
      <c r="J24" s="91">
        <f>IF(E24="","",VLOOKUP(E24,Cennik!A:F,6,0))</f>
        <v>0</v>
      </c>
    </row>
    <row r="25" spans="1:10">
      <c r="A25" s="3"/>
      <c r="B25" s="29">
        <v>3</v>
      </c>
      <c r="C25" s="11" t="s">
        <v>266</v>
      </c>
      <c r="D25" s="31" t="str">
        <f>VLOOKUP(E25,Cennik!A:G,2,0)</f>
        <v>krzesła</v>
      </c>
      <c r="E25" s="29" t="s">
        <v>149</v>
      </c>
      <c r="F25" s="29">
        <v>4</v>
      </c>
      <c r="G25" s="33">
        <f>IF(E25="","",VLOOKUP(E25,Cennik!A:G,4,0))</f>
        <v>0</v>
      </c>
      <c r="H25" s="34">
        <f t="shared" si="2"/>
        <v>0</v>
      </c>
      <c r="I25" s="7">
        <f t="shared" si="1"/>
        <v>0</v>
      </c>
      <c r="J25" s="91">
        <f>IF(E25="","",VLOOKUP(E25,Cennik!A:F,6,0))</f>
        <v>0</v>
      </c>
    </row>
    <row r="26" spans="1:10">
      <c r="A26" s="3"/>
      <c r="B26" s="29">
        <v>3</v>
      </c>
      <c r="C26" s="11" t="s">
        <v>267</v>
      </c>
      <c r="D26" s="31" t="str">
        <f>VLOOKUP(E26,Cennik!A:G,2,0)</f>
        <v>kosz na śmieci</v>
      </c>
      <c r="E26" s="29" t="s">
        <v>23</v>
      </c>
      <c r="F26" s="29">
        <v>1</v>
      </c>
      <c r="G26" s="33">
        <f>IF(E26="","",VLOOKUP(E26,Cennik!A:G,4,0))</f>
        <v>0</v>
      </c>
      <c r="H26" s="34">
        <f t="shared" si="2"/>
        <v>0</v>
      </c>
      <c r="I26" s="7">
        <f t="shared" si="1"/>
        <v>0</v>
      </c>
      <c r="J26" s="91">
        <f>IF(E26="","",VLOOKUP(E26,Cennik!A:F,6,0))</f>
        <v>0</v>
      </c>
    </row>
    <row r="27" spans="1:10">
      <c r="A27" s="3"/>
      <c r="B27" s="29">
        <v>3</v>
      </c>
      <c r="C27" s="11" t="s">
        <v>268</v>
      </c>
      <c r="D27" s="31" t="str">
        <f>VLOOKUP(E27,Cennik!A:G,2,0)</f>
        <v>parawan</v>
      </c>
      <c r="E27" s="29" t="s">
        <v>151</v>
      </c>
      <c r="F27" s="29">
        <v>1</v>
      </c>
      <c r="G27" s="33">
        <f>IF(E27="","",VLOOKUP(E27,Cennik!A:G,4,0))</f>
        <v>0</v>
      </c>
      <c r="H27" s="34">
        <f t="shared" si="2"/>
        <v>0</v>
      </c>
      <c r="I27" s="7">
        <f t="shared" si="1"/>
        <v>0</v>
      </c>
      <c r="J27" s="91">
        <f>IF(E27="","",VLOOKUP(E27,Cennik!A:F,6,0))</f>
        <v>0</v>
      </c>
    </row>
    <row r="28" spans="1:10">
      <c r="A28" s="3"/>
      <c r="B28" s="29">
        <v>3</v>
      </c>
      <c r="C28" s="11" t="s">
        <v>319</v>
      </c>
      <c r="D28" s="31" t="str">
        <f>VLOOKUP(E28,Cennik!A:G,2,0)</f>
        <v xml:space="preserve">szafka nocna </v>
      </c>
      <c r="E28" s="29" t="s">
        <v>74</v>
      </c>
      <c r="F28" s="29">
        <v>4</v>
      </c>
      <c r="G28" s="33">
        <f>IF(E28="","",VLOOKUP(E28,Cennik!A:G,4,0))</f>
        <v>0</v>
      </c>
      <c r="H28" s="34">
        <f t="shared" si="2"/>
        <v>0</v>
      </c>
      <c r="I28" s="7">
        <f t="shared" si="1"/>
        <v>0</v>
      </c>
      <c r="J28" s="91">
        <f>IF(E28="","",VLOOKUP(E28,Cennik!A:F,6,0))</f>
        <v>0</v>
      </c>
    </row>
    <row r="29" spans="1:10">
      <c r="A29" s="3"/>
      <c r="B29" s="29">
        <v>3</v>
      </c>
      <c r="C29" s="11" t="s">
        <v>258</v>
      </c>
      <c r="D29" s="31" t="str">
        <f>VLOOKUP(E29,Cennik!A:G,2,0)</f>
        <v>materac</v>
      </c>
      <c r="E29" s="29" t="s">
        <v>11</v>
      </c>
      <c r="F29" s="29">
        <v>4</v>
      </c>
      <c r="G29" s="33">
        <f>IF(E29="","",VLOOKUP(E29,Cennik!A:G,4,0))</f>
        <v>0</v>
      </c>
      <c r="H29" s="34">
        <f t="shared" si="2"/>
        <v>0</v>
      </c>
      <c r="I29" s="7">
        <f t="shared" si="1"/>
        <v>0</v>
      </c>
      <c r="J29" s="91">
        <f>IF(E29="","",VLOOKUP(E29,Cennik!A:F,6,0))</f>
        <v>0</v>
      </c>
    </row>
    <row r="30" spans="1:10">
      <c r="A30" s="3"/>
      <c r="B30" s="29">
        <v>3</v>
      </c>
      <c r="C30" s="11" t="s">
        <v>259</v>
      </c>
      <c r="D30" s="31" t="str">
        <f>VLOOKUP(E30,Cennik!A:G,2,0)</f>
        <v>prześcieradło</v>
      </c>
      <c r="E30" s="29" t="s">
        <v>13</v>
      </c>
      <c r="F30" s="29">
        <v>4</v>
      </c>
      <c r="G30" s="33">
        <f>IF(E30="","",VLOOKUP(E30,Cennik!A:G,4,0))</f>
        <v>0</v>
      </c>
      <c r="H30" s="34">
        <f t="shared" si="2"/>
        <v>0</v>
      </c>
      <c r="I30" s="7">
        <f t="shared" si="1"/>
        <v>0</v>
      </c>
      <c r="J30" s="91">
        <f>IF(E30="","",VLOOKUP(E30,Cennik!A:F,6,0))</f>
        <v>0</v>
      </c>
    </row>
    <row r="31" spans="1:10">
      <c r="A31" s="3"/>
      <c r="B31" s="29">
        <v>3</v>
      </c>
      <c r="C31" s="11" t="s">
        <v>349</v>
      </c>
      <c r="D31" s="31" t="str">
        <f>VLOOKUP(E31,Cennik!A:G,2,0)</f>
        <v>lampka nocna</v>
      </c>
      <c r="E31" s="29" t="s">
        <v>79</v>
      </c>
      <c r="F31" s="29">
        <v>4</v>
      </c>
      <c r="G31" s="33">
        <f>IF(E31="","",VLOOKUP(E31,Cennik!A:G,4,0))</f>
        <v>0</v>
      </c>
      <c r="H31" s="34">
        <f t="shared" si="2"/>
        <v>0</v>
      </c>
      <c r="I31" s="7">
        <f t="shared" si="1"/>
        <v>0</v>
      </c>
      <c r="J31" s="91">
        <f>IF(E31="","",VLOOKUP(E31,Cennik!A:F,6,0))</f>
        <v>0</v>
      </c>
    </row>
    <row r="32" spans="1:10">
      <c r="A32" s="3"/>
      <c r="B32" s="29">
        <v>3</v>
      </c>
      <c r="C32" s="11" t="s">
        <v>260</v>
      </c>
      <c r="D32" s="31" t="str">
        <f>VLOOKUP(E32,Cennik!A:G,2,0)</f>
        <v>mata ochronna</v>
      </c>
      <c r="E32" s="29" t="s">
        <v>15</v>
      </c>
      <c r="F32" s="29">
        <v>4</v>
      </c>
      <c r="G32" s="33">
        <f>IF(E32="","",VLOOKUP(E32,Cennik!A:G,4,0))</f>
        <v>0</v>
      </c>
      <c r="H32" s="34">
        <f t="shared" si="2"/>
        <v>0</v>
      </c>
      <c r="I32" s="7">
        <f t="shared" si="1"/>
        <v>0</v>
      </c>
      <c r="J32" s="91">
        <f>IF(E32="","",VLOOKUP(E32,Cennik!A:F,6,0))</f>
        <v>0</v>
      </c>
    </row>
    <row r="33" spans="1:10">
      <c r="A33" s="3"/>
      <c r="B33" s="29">
        <v>3</v>
      </c>
      <c r="C33" s="11" t="s">
        <v>261</v>
      </c>
      <c r="D33" s="31" t="str">
        <f>VLOOKUP(E33,Cennik!A:G,2,0)</f>
        <v>pościel</v>
      </c>
      <c r="E33" s="29" t="s">
        <v>17</v>
      </c>
      <c r="F33" s="29">
        <v>4</v>
      </c>
      <c r="G33" s="33">
        <f>IF(E33="","",VLOOKUP(E33,Cennik!A:G,4,0))</f>
        <v>0</v>
      </c>
      <c r="H33" s="34">
        <f t="shared" si="2"/>
        <v>0</v>
      </c>
      <c r="I33" s="7">
        <f t="shared" si="1"/>
        <v>0</v>
      </c>
      <c r="J33" s="91">
        <f>IF(E33="","",VLOOKUP(E33,Cennik!A:F,6,0))</f>
        <v>0</v>
      </c>
    </row>
    <row r="34" spans="1:10">
      <c r="A34" s="3"/>
      <c r="B34" s="29">
        <v>3</v>
      </c>
      <c r="C34" s="11" t="s">
        <v>262</v>
      </c>
      <c r="D34" s="31" t="str">
        <f>VLOOKUP(E34,Cennik!A:G,2,0)</f>
        <v>poduszka</v>
      </c>
      <c r="E34" s="29" t="s">
        <v>19</v>
      </c>
      <c r="F34" s="29">
        <v>4</v>
      </c>
      <c r="G34" s="33">
        <f>IF(E34="","",VLOOKUP(E34,Cennik!A:G,4,0))</f>
        <v>0</v>
      </c>
      <c r="H34" s="34">
        <f t="shared" si="2"/>
        <v>0</v>
      </c>
      <c r="I34" s="7">
        <f t="shared" si="1"/>
        <v>0</v>
      </c>
      <c r="J34" s="91">
        <f>IF(E34="","",VLOOKUP(E34,Cennik!A:F,6,0))</f>
        <v>0</v>
      </c>
    </row>
    <row r="35" spans="1:10">
      <c r="A35" s="3"/>
      <c r="B35" s="29">
        <v>3</v>
      </c>
      <c r="C35" s="11" t="s">
        <v>263</v>
      </c>
      <c r="D35" s="31" t="str">
        <f>VLOOKUP(E35,Cennik!A:G,2,0)</f>
        <v>koc</v>
      </c>
      <c r="E35" s="29" t="s">
        <v>21</v>
      </c>
      <c r="F35" s="29">
        <v>4</v>
      </c>
      <c r="G35" s="33">
        <f>IF(E35="","",VLOOKUP(E35,Cennik!A:G,4,0))</f>
        <v>0</v>
      </c>
      <c r="H35" s="34">
        <f t="shared" si="2"/>
        <v>0</v>
      </c>
      <c r="I35" s="7">
        <f t="shared" si="1"/>
        <v>0</v>
      </c>
      <c r="J35" s="91">
        <f>IF(E35="","",VLOOKUP(E35,Cennik!A:F,6,0))</f>
        <v>0</v>
      </c>
    </row>
    <row r="36" spans="1:10">
      <c r="A36" s="3"/>
      <c r="B36" s="29">
        <v>3</v>
      </c>
      <c r="C36" s="11" t="s">
        <v>264</v>
      </c>
      <c r="D36" s="31" t="str">
        <f>VLOOKUP(E36,Cennik!A:G,2,0)</f>
        <v>szafa</v>
      </c>
      <c r="E36" s="29" t="s">
        <v>146</v>
      </c>
      <c r="F36" s="29">
        <v>2</v>
      </c>
      <c r="G36" s="33">
        <f>IF(E36="","",VLOOKUP(E36,Cennik!A:G,4,0))</f>
        <v>0</v>
      </c>
      <c r="H36" s="34">
        <f t="shared" si="2"/>
        <v>0</v>
      </c>
      <c r="I36" s="7">
        <f t="shared" si="1"/>
        <v>0</v>
      </c>
      <c r="J36" s="91">
        <f>IF(E36="","",VLOOKUP(E36,Cennik!A:F,6,0))</f>
        <v>0</v>
      </c>
    </row>
    <row r="37" spans="1:10">
      <c r="A37" s="3" t="s">
        <v>190</v>
      </c>
      <c r="B37" s="29">
        <v>4</v>
      </c>
      <c r="C37" s="11" t="s">
        <v>256</v>
      </c>
      <c r="D37" s="31" t="str">
        <f>VLOOKUP(E37,Cennik!A:G,2,0)</f>
        <v>łóżko metalowepojedyncze</v>
      </c>
      <c r="E37" s="29" t="s">
        <v>7</v>
      </c>
      <c r="F37" s="29">
        <v>2</v>
      </c>
      <c r="G37" s="33">
        <f>IF(E37="","",VLOOKUP(E37,Cennik!A:G,4,0))</f>
        <v>0</v>
      </c>
      <c r="H37" s="34">
        <f t="shared" si="2"/>
        <v>0</v>
      </c>
      <c r="I37" s="7">
        <f t="shared" si="1"/>
        <v>0</v>
      </c>
      <c r="J37" s="91">
        <f>IF(E37="","",VLOOKUP(E37,Cennik!A:F,6,0))</f>
        <v>0</v>
      </c>
    </row>
    <row r="38" spans="1:10">
      <c r="A38" s="3"/>
      <c r="B38" s="29">
        <v>4</v>
      </c>
      <c r="C38" s="11" t="s">
        <v>265</v>
      </c>
      <c r="D38" s="31" t="str">
        <f>VLOOKUP(E38,Cennik!A:G,2,0)</f>
        <v>stolik</v>
      </c>
      <c r="E38" s="29" t="s">
        <v>147</v>
      </c>
      <c r="F38" s="29">
        <v>1</v>
      </c>
      <c r="G38" s="33">
        <f>IF(E38="","",VLOOKUP(E38,Cennik!A:G,4,0))</f>
        <v>0</v>
      </c>
      <c r="H38" s="34">
        <f t="shared" si="2"/>
        <v>0</v>
      </c>
      <c r="I38" s="7">
        <f t="shared" si="1"/>
        <v>0</v>
      </c>
      <c r="J38" s="91">
        <f>IF(E38="","",VLOOKUP(E38,Cennik!A:F,6,0))</f>
        <v>0</v>
      </c>
    </row>
    <row r="39" spans="1:10">
      <c r="A39" s="3"/>
      <c r="B39" s="29">
        <v>4</v>
      </c>
      <c r="C39" s="11" t="s">
        <v>266</v>
      </c>
      <c r="D39" s="31" t="str">
        <f>VLOOKUP(E39,Cennik!A:G,2,0)</f>
        <v>krzesła</v>
      </c>
      <c r="E39" s="29" t="s">
        <v>149</v>
      </c>
      <c r="F39" s="29">
        <v>4</v>
      </c>
      <c r="G39" s="33">
        <f>IF(E39="","",VLOOKUP(E39,Cennik!A:G,4,0))</f>
        <v>0</v>
      </c>
      <c r="H39" s="34">
        <f t="shared" si="2"/>
        <v>0</v>
      </c>
      <c r="I39" s="7">
        <f t="shared" si="1"/>
        <v>0</v>
      </c>
      <c r="J39" s="91">
        <f>IF(E39="","",VLOOKUP(E39,Cennik!A:F,6,0))</f>
        <v>0</v>
      </c>
    </row>
    <row r="40" spans="1:10">
      <c r="A40" s="3"/>
      <c r="B40" s="29">
        <v>4</v>
      </c>
      <c r="C40" s="11" t="s">
        <v>267</v>
      </c>
      <c r="D40" s="31" t="str">
        <f>VLOOKUP(E40,Cennik!A:G,2,0)</f>
        <v>kosz na śmieci</v>
      </c>
      <c r="E40" s="29" t="s">
        <v>23</v>
      </c>
      <c r="F40" s="29">
        <v>1</v>
      </c>
      <c r="G40" s="33">
        <f>IF(E40="","",VLOOKUP(E40,Cennik!A:G,4,0))</f>
        <v>0</v>
      </c>
      <c r="H40" s="34">
        <f t="shared" si="2"/>
        <v>0</v>
      </c>
      <c r="I40" s="7">
        <f t="shared" si="1"/>
        <v>0</v>
      </c>
      <c r="J40" s="91">
        <f>IF(E40="","",VLOOKUP(E40,Cennik!A:F,6,0))</f>
        <v>0</v>
      </c>
    </row>
    <row r="41" spans="1:10">
      <c r="A41" s="3"/>
      <c r="B41" s="29">
        <v>4</v>
      </c>
      <c r="C41" s="11" t="s">
        <v>257</v>
      </c>
      <c r="D41" s="31" t="str">
        <f>VLOOKUP(E41,Cennik!A:G,2,0)</f>
        <v>łóżko piętrowe</v>
      </c>
      <c r="E41" s="29" t="s">
        <v>9</v>
      </c>
      <c r="F41" s="29">
        <v>1</v>
      </c>
      <c r="G41" s="33">
        <f>IF(E41="","",VLOOKUP(E41,Cennik!A:G,4,0))</f>
        <v>0</v>
      </c>
      <c r="H41" s="34">
        <f t="shared" si="2"/>
        <v>0</v>
      </c>
      <c r="I41" s="7">
        <f t="shared" si="1"/>
        <v>0</v>
      </c>
      <c r="J41" s="91">
        <f>IF(E41="","",VLOOKUP(E41,Cennik!A:F,6,0))</f>
        <v>0</v>
      </c>
    </row>
    <row r="42" spans="1:10">
      <c r="A42" s="3"/>
      <c r="B42" s="29">
        <v>4</v>
      </c>
      <c r="C42" s="11" t="s">
        <v>258</v>
      </c>
      <c r="D42" s="31" t="str">
        <f>VLOOKUP(E42,Cennik!A:G,2,0)</f>
        <v>materac</v>
      </c>
      <c r="E42" s="29" t="s">
        <v>11</v>
      </c>
      <c r="F42" s="29">
        <v>4</v>
      </c>
      <c r="G42" s="33">
        <f>IF(E42="","",VLOOKUP(E42,Cennik!A:G,4,0))</f>
        <v>0</v>
      </c>
      <c r="H42" s="34">
        <f t="shared" si="2"/>
        <v>0</v>
      </c>
      <c r="I42" s="7">
        <f t="shared" si="1"/>
        <v>0</v>
      </c>
      <c r="J42" s="91">
        <f>IF(E42="","",VLOOKUP(E42,Cennik!A:F,6,0))</f>
        <v>0</v>
      </c>
    </row>
    <row r="43" spans="1:10">
      <c r="A43" s="3"/>
      <c r="B43" s="29">
        <v>4</v>
      </c>
      <c r="C43" s="11" t="s">
        <v>259</v>
      </c>
      <c r="D43" s="31" t="str">
        <f>VLOOKUP(E43,Cennik!A:G,2,0)</f>
        <v>prześcieradło</v>
      </c>
      <c r="E43" s="29" t="s">
        <v>13</v>
      </c>
      <c r="F43" s="29">
        <v>4</v>
      </c>
      <c r="G43" s="33">
        <f>IF(E43="","",VLOOKUP(E43,Cennik!A:G,4,0))</f>
        <v>0</v>
      </c>
      <c r="H43" s="34">
        <f t="shared" si="2"/>
        <v>0</v>
      </c>
      <c r="I43" s="7">
        <f t="shared" si="1"/>
        <v>0</v>
      </c>
      <c r="J43" s="91">
        <f>IF(E43="","",VLOOKUP(E43,Cennik!A:F,6,0))</f>
        <v>0</v>
      </c>
    </row>
    <row r="44" spans="1:10">
      <c r="A44" s="3"/>
      <c r="B44" s="29">
        <v>4</v>
      </c>
      <c r="C44" s="11" t="s">
        <v>260</v>
      </c>
      <c r="D44" s="31" t="str">
        <f>VLOOKUP(E44,Cennik!A:G,2,0)</f>
        <v>mata ochronna</v>
      </c>
      <c r="E44" s="29" t="s">
        <v>15</v>
      </c>
      <c r="F44" s="29">
        <v>4</v>
      </c>
      <c r="G44" s="33">
        <f>IF(E44="","",VLOOKUP(E44,Cennik!A:G,4,0))</f>
        <v>0</v>
      </c>
      <c r="H44" s="34">
        <f t="shared" si="2"/>
        <v>0</v>
      </c>
      <c r="I44" s="7">
        <f t="shared" si="1"/>
        <v>0</v>
      </c>
      <c r="J44" s="91">
        <f>IF(E44="","",VLOOKUP(E44,Cennik!A:F,6,0))</f>
        <v>0</v>
      </c>
    </row>
    <row r="45" spans="1:10">
      <c r="A45" s="3"/>
      <c r="B45" s="29">
        <v>4</v>
      </c>
      <c r="C45" s="11" t="s">
        <v>261</v>
      </c>
      <c r="D45" s="31" t="str">
        <f>VLOOKUP(E45,Cennik!A:G,2,0)</f>
        <v>pościel</v>
      </c>
      <c r="E45" s="29" t="s">
        <v>17</v>
      </c>
      <c r="F45" s="29">
        <v>4</v>
      </c>
      <c r="G45" s="33">
        <f>IF(E45="","",VLOOKUP(E45,Cennik!A:G,4,0))</f>
        <v>0</v>
      </c>
      <c r="H45" s="34">
        <f t="shared" si="2"/>
        <v>0</v>
      </c>
      <c r="I45" s="7">
        <f t="shared" si="1"/>
        <v>0</v>
      </c>
      <c r="J45" s="91">
        <f>IF(E45="","",VLOOKUP(E45,Cennik!A:F,6,0))</f>
        <v>0</v>
      </c>
    </row>
    <row r="46" spans="1:10">
      <c r="A46" s="3"/>
      <c r="B46" s="29">
        <v>4</v>
      </c>
      <c r="C46" s="11" t="s">
        <v>262</v>
      </c>
      <c r="D46" s="31" t="str">
        <f>VLOOKUP(E46,Cennik!A:G,2,0)</f>
        <v>poduszka</v>
      </c>
      <c r="E46" s="29" t="s">
        <v>19</v>
      </c>
      <c r="F46" s="29">
        <v>4</v>
      </c>
      <c r="G46" s="33">
        <f>IF(E46="","",VLOOKUP(E46,Cennik!A:G,4,0))</f>
        <v>0</v>
      </c>
      <c r="H46" s="34">
        <f t="shared" si="2"/>
        <v>0</v>
      </c>
      <c r="I46" s="7">
        <f t="shared" si="1"/>
        <v>0</v>
      </c>
      <c r="J46" s="91">
        <f>IF(E46="","",VLOOKUP(E46,Cennik!A:F,6,0))</f>
        <v>0</v>
      </c>
    </row>
    <row r="47" spans="1:10">
      <c r="A47" s="3"/>
      <c r="B47" s="29">
        <v>4</v>
      </c>
      <c r="C47" s="11" t="s">
        <v>263</v>
      </c>
      <c r="D47" s="31" t="str">
        <f>VLOOKUP(E47,Cennik!A:G,2,0)</f>
        <v>koc</v>
      </c>
      <c r="E47" s="29" t="s">
        <v>21</v>
      </c>
      <c r="F47" s="29">
        <v>4</v>
      </c>
      <c r="G47" s="33">
        <f>IF(E47="","",VLOOKUP(E47,Cennik!A:G,4,0))</f>
        <v>0</v>
      </c>
      <c r="H47" s="34">
        <f t="shared" si="2"/>
        <v>0</v>
      </c>
      <c r="I47" s="7">
        <f t="shared" si="1"/>
        <v>0</v>
      </c>
      <c r="J47" s="91">
        <f>IF(E47="","",VLOOKUP(E47,Cennik!A:F,6,0))</f>
        <v>0</v>
      </c>
    </row>
    <row r="48" spans="1:10">
      <c r="A48" s="3"/>
      <c r="B48" s="29">
        <v>4</v>
      </c>
      <c r="C48" s="11" t="s">
        <v>264</v>
      </c>
      <c r="D48" s="31" t="str">
        <f>VLOOKUP(E48,Cennik!A:G,2,0)</f>
        <v>szafa</v>
      </c>
      <c r="E48" s="29" t="s">
        <v>146</v>
      </c>
      <c r="F48" s="29">
        <v>2</v>
      </c>
      <c r="G48" s="33">
        <f>IF(E48="","",VLOOKUP(E48,Cennik!A:G,4,0))</f>
        <v>0</v>
      </c>
      <c r="H48" s="34">
        <f t="shared" si="2"/>
        <v>0</v>
      </c>
      <c r="I48" s="7">
        <f t="shared" si="1"/>
        <v>0</v>
      </c>
      <c r="J48" s="91">
        <f>IF(E48="","",VLOOKUP(E48,Cennik!A:F,6,0))</f>
        <v>0</v>
      </c>
    </row>
    <row r="49" spans="1:10">
      <c r="A49" s="3" t="s">
        <v>188</v>
      </c>
      <c r="B49" s="29">
        <v>5</v>
      </c>
      <c r="C49" s="11" t="s">
        <v>256</v>
      </c>
      <c r="D49" s="31" t="str">
        <f>VLOOKUP(E49,Cennik!A:G,2,0)</f>
        <v>łóżko metalowepojedyncze</v>
      </c>
      <c r="E49" s="29" t="s">
        <v>7</v>
      </c>
      <c r="F49" s="29">
        <v>2</v>
      </c>
      <c r="G49" s="33">
        <f>IF(E49="","",VLOOKUP(E49,Cennik!A:G,4,0))</f>
        <v>0</v>
      </c>
      <c r="H49" s="34">
        <f t="shared" si="2"/>
        <v>0</v>
      </c>
      <c r="I49" s="7">
        <f t="shared" si="1"/>
        <v>0</v>
      </c>
      <c r="J49" s="91">
        <f>IF(E49="","",VLOOKUP(E49,Cennik!A:F,6,0))</f>
        <v>0</v>
      </c>
    </row>
    <row r="50" spans="1:10">
      <c r="A50" s="3"/>
      <c r="B50" s="29">
        <v>5</v>
      </c>
      <c r="C50" s="11" t="s">
        <v>265</v>
      </c>
      <c r="D50" s="31" t="str">
        <f>VLOOKUP(E50,Cennik!A:G,2,0)</f>
        <v>stolik</v>
      </c>
      <c r="E50" s="29" t="s">
        <v>147</v>
      </c>
      <c r="F50" s="29">
        <v>1</v>
      </c>
      <c r="G50" s="33">
        <f>IF(E50="","",VLOOKUP(E50,Cennik!A:G,4,0))</f>
        <v>0</v>
      </c>
      <c r="H50" s="34">
        <f t="shared" si="2"/>
        <v>0</v>
      </c>
      <c r="I50" s="7">
        <f t="shared" si="1"/>
        <v>0</v>
      </c>
      <c r="J50" s="91">
        <f>IF(E50="","",VLOOKUP(E50,Cennik!A:F,6,0))</f>
        <v>0</v>
      </c>
    </row>
    <row r="51" spans="1:10">
      <c r="A51" s="3"/>
      <c r="B51" s="29">
        <v>5</v>
      </c>
      <c r="C51" s="11" t="s">
        <v>266</v>
      </c>
      <c r="D51" s="31" t="str">
        <f>VLOOKUP(E51,Cennik!A:G,2,0)</f>
        <v>krzesła</v>
      </c>
      <c r="E51" s="29" t="s">
        <v>149</v>
      </c>
      <c r="F51" s="29">
        <v>4</v>
      </c>
      <c r="G51" s="33">
        <f>IF(E51="","",VLOOKUP(E51,Cennik!A:G,4,0))</f>
        <v>0</v>
      </c>
      <c r="H51" s="34">
        <f t="shared" si="2"/>
        <v>0</v>
      </c>
      <c r="I51" s="7">
        <f t="shared" si="1"/>
        <v>0</v>
      </c>
      <c r="J51" s="91">
        <f>IF(E51="","",VLOOKUP(E51,Cennik!A:F,6,0))</f>
        <v>0</v>
      </c>
    </row>
    <row r="52" spans="1:10">
      <c r="A52" s="3"/>
      <c r="B52" s="29">
        <v>5</v>
      </c>
      <c r="C52" s="11" t="s">
        <v>267</v>
      </c>
      <c r="D52" s="31" t="str">
        <f>VLOOKUP(E52,Cennik!A:G,2,0)</f>
        <v>kosz na śmieci</v>
      </c>
      <c r="E52" s="29" t="s">
        <v>23</v>
      </c>
      <c r="F52" s="29">
        <v>1</v>
      </c>
      <c r="G52" s="33">
        <f>IF(E52="","",VLOOKUP(E52,Cennik!A:G,4,0))</f>
        <v>0</v>
      </c>
      <c r="H52" s="34">
        <f t="shared" si="2"/>
        <v>0</v>
      </c>
      <c r="I52" s="7">
        <f t="shared" si="1"/>
        <v>0</v>
      </c>
      <c r="J52" s="91">
        <f>IF(E52="","",VLOOKUP(E52,Cennik!A:F,6,0))</f>
        <v>0</v>
      </c>
    </row>
    <row r="53" spans="1:10">
      <c r="A53" s="3"/>
      <c r="B53" s="29">
        <v>5</v>
      </c>
      <c r="C53" s="11" t="s">
        <v>257</v>
      </c>
      <c r="D53" s="31" t="str">
        <f>VLOOKUP(E53,Cennik!A:G,2,0)</f>
        <v>łóżko piętrowe</v>
      </c>
      <c r="E53" s="29" t="s">
        <v>9</v>
      </c>
      <c r="F53" s="29">
        <v>1</v>
      </c>
      <c r="G53" s="33">
        <f>IF(E53="","",VLOOKUP(E53,Cennik!A:G,4,0))</f>
        <v>0</v>
      </c>
      <c r="H53" s="34">
        <f t="shared" si="2"/>
        <v>0</v>
      </c>
      <c r="I53" s="7">
        <f t="shared" si="1"/>
        <v>0</v>
      </c>
      <c r="J53" s="91">
        <f>IF(E53="","",VLOOKUP(E53,Cennik!A:F,6,0))</f>
        <v>0</v>
      </c>
    </row>
    <row r="54" spans="1:10">
      <c r="A54" s="3"/>
      <c r="B54" s="29">
        <v>5</v>
      </c>
      <c r="C54" s="11" t="s">
        <v>258</v>
      </c>
      <c r="D54" s="31" t="str">
        <f>VLOOKUP(E54,Cennik!A:G,2,0)</f>
        <v>materac</v>
      </c>
      <c r="E54" s="29" t="s">
        <v>11</v>
      </c>
      <c r="F54" s="29">
        <v>4</v>
      </c>
      <c r="G54" s="33">
        <f>IF(E54="","",VLOOKUP(E54,Cennik!A:G,4,0))</f>
        <v>0</v>
      </c>
      <c r="H54" s="34">
        <f t="shared" si="2"/>
        <v>0</v>
      </c>
      <c r="I54" s="7">
        <f t="shared" si="1"/>
        <v>0</v>
      </c>
      <c r="J54" s="91">
        <f>IF(E54="","",VLOOKUP(E54,Cennik!A:F,6,0))</f>
        <v>0</v>
      </c>
    </row>
    <row r="55" spans="1:10">
      <c r="A55" s="3"/>
      <c r="B55" s="29">
        <v>5</v>
      </c>
      <c r="C55" s="11" t="s">
        <v>259</v>
      </c>
      <c r="D55" s="31" t="str">
        <f>VLOOKUP(E55,Cennik!A:G,2,0)</f>
        <v>prześcieradło</v>
      </c>
      <c r="E55" s="29" t="s">
        <v>13</v>
      </c>
      <c r="F55" s="29">
        <v>4</v>
      </c>
      <c r="G55" s="33">
        <f>IF(E55="","",VLOOKUP(E55,Cennik!A:G,4,0))</f>
        <v>0</v>
      </c>
      <c r="H55" s="34">
        <f t="shared" si="2"/>
        <v>0</v>
      </c>
      <c r="I55" s="7">
        <f t="shared" si="1"/>
        <v>0</v>
      </c>
      <c r="J55" s="91">
        <f>IF(E55="","",VLOOKUP(E55,Cennik!A:F,6,0))</f>
        <v>0</v>
      </c>
    </row>
    <row r="56" spans="1:10">
      <c r="A56" s="3"/>
      <c r="B56" s="29">
        <v>5</v>
      </c>
      <c r="C56" s="11" t="s">
        <v>260</v>
      </c>
      <c r="D56" s="31" t="str">
        <f>VLOOKUP(E56,Cennik!A:G,2,0)</f>
        <v>mata ochronna</v>
      </c>
      <c r="E56" s="29" t="s">
        <v>15</v>
      </c>
      <c r="F56" s="29">
        <v>4</v>
      </c>
      <c r="G56" s="33">
        <f>IF(E56="","",VLOOKUP(E56,Cennik!A:G,4,0))</f>
        <v>0</v>
      </c>
      <c r="H56" s="34">
        <f t="shared" si="2"/>
        <v>0</v>
      </c>
      <c r="I56" s="7">
        <f t="shared" si="1"/>
        <v>0</v>
      </c>
      <c r="J56" s="91">
        <f>IF(E56="","",VLOOKUP(E56,Cennik!A:F,6,0))</f>
        <v>0</v>
      </c>
    </row>
    <row r="57" spans="1:10">
      <c r="A57" s="3"/>
      <c r="B57" s="29">
        <v>5</v>
      </c>
      <c r="C57" s="11" t="s">
        <v>261</v>
      </c>
      <c r="D57" s="31" t="str">
        <f>VLOOKUP(E57,Cennik!A:G,2,0)</f>
        <v>pościel</v>
      </c>
      <c r="E57" s="29" t="s">
        <v>17</v>
      </c>
      <c r="F57" s="29">
        <v>4</v>
      </c>
      <c r="G57" s="33">
        <f>IF(E57="","",VLOOKUP(E57,Cennik!A:G,4,0))</f>
        <v>0</v>
      </c>
      <c r="H57" s="34">
        <f t="shared" si="2"/>
        <v>0</v>
      </c>
      <c r="I57" s="7">
        <f t="shared" si="1"/>
        <v>0</v>
      </c>
      <c r="J57" s="91">
        <f>IF(E57="","",VLOOKUP(E57,Cennik!A:F,6,0))</f>
        <v>0</v>
      </c>
    </row>
    <row r="58" spans="1:10">
      <c r="A58" s="3"/>
      <c r="B58" s="29">
        <v>5</v>
      </c>
      <c r="C58" s="11" t="s">
        <v>262</v>
      </c>
      <c r="D58" s="31" t="str">
        <f>VLOOKUP(E58,Cennik!A:G,2,0)</f>
        <v>poduszka</v>
      </c>
      <c r="E58" s="29" t="s">
        <v>19</v>
      </c>
      <c r="F58" s="29">
        <v>4</v>
      </c>
      <c r="G58" s="33">
        <f>IF(E58="","",VLOOKUP(E58,Cennik!A:G,4,0))</f>
        <v>0</v>
      </c>
      <c r="H58" s="34">
        <f t="shared" si="2"/>
        <v>0</v>
      </c>
      <c r="I58" s="7">
        <f t="shared" si="1"/>
        <v>0</v>
      </c>
      <c r="J58" s="91">
        <f>IF(E58="","",VLOOKUP(E58,Cennik!A:F,6,0))</f>
        <v>0</v>
      </c>
    </row>
    <row r="59" spans="1:10">
      <c r="A59" s="3"/>
      <c r="B59" s="29">
        <v>5</v>
      </c>
      <c r="C59" s="11" t="s">
        <v>263</v>
      </c>
      <c r="D59" s="31" t="str">
        <f>VLOOKUP(E59,Cennik!A:G,2,0)</f>
        <v>koc</v>
      </c>
      <c r="E59" s="29" t="s">
        <v>21</v>
      </c>
      <c r="F59" s="29">
        <v>4</v>
      </c>
      <c r="G59" s="33">
        <f>IF(E59="","",VLOOKUP(E59,Cennik!A:G,4,0))</f>
        <v>0</v>
      </c>
      <c r="H59" s="34">
        <f t="shared" si="2"/>
        <v>0</v>
      </c>
      <c r="I59" s="7">
        <f t="shared" si="1"/>
        <v>0</v>
      </c>
      <c r="J59" s="91">
        <f>IF(E59="","",VLOOKUP(E59,Cennik!A:F,6,0))</f>
        <v>0</v>
      </c>
    </row>
    <row r="60" spans="1:10">
      <c r="A60" s="3"/>
      <c r="B60" s="29">
        <v>5</v>
      </c>
      <c r="C60" s="11" t="s">
        <v>264</v>
      </c>
      <c r="D60" s="31" t="str">
        <f>VLOOKUP(E60,Cennik!A:G,2,0)</f>
        <v>szafa</v>
      </c>
      <c r="E60" s="29" t="s">
        <v>146</v>
      </c>
      <c r="F60" s="29">
        <v>2</v>
      </c>
      <c r="G60" s="33">
        <f>IF(E60="","",VLOOKUP(E60,Cennik!A:G,4,0))</f>
        <v>0</v>
      </c>
      <c r="H60" s="34">
        <f t="shared" si="2"/>
        <v>0</v>
      </c>
      <c r="I60" s="7">
        <f t="shared" si="1"/>
        <v>0</v>
      </c>
      <c r="J60" s="91">
        <f>IF(E60="","",VLOOKUP(E60,Cennik!A:F,6,0))</f>
        <v>0</v>
      </c>
    </row>
    <row r="61" spans="1:10">
      <c r="A61" s="3" t="s">
        <v>191</v>
      </c>
      <c r="B61" s="29">
        <v>6</v>
      </c>
      <c r="C61" s="11" t="s">
        <v>256</v>
      </c>
      <c r="D61" s="31" t="str">
        <f>VLOOKUP(E61,Cennik!A:G,2,0)</f>
        <v>łóżko metalowepojedyncze</v>
      </c>
      <c r="E61" s="29" t="s">
        <v>7</v>
      </c>
      <c r="F61" s="29">
        <v>2</v>
      </c>
      <c r="G61" s="33">
        <f>IF(E61="","",VLOOKUP(E61,Cennik!A:G,4,0))</f>
        <v>0</v>
      </c>
      <c r="H61" s="34">
        <f t="shared" si="2"/>
        <v>0</v>
      </c>
      <c r="I61" s="7">
        <f t="shared" si="1"/>
        <v>0</v>
      </c>
      <c r="J61" s="91">
        <f>IF(E61="","",VLOOKUP(E61,Cennik!A:F,6,0))</f>
        <v>0</v>
      </c>
    </row>
    <row r="62" spans="1:10">
      <c r="A62" s="3"/>
      <c r="B62" s="29">
        <v>6</v>
      </c>
      <c r="C62" s="11" t="s">
        <v>265</v>
      </c>
      <c r="D62" s="31" t="str">
        <f>VLOOKUP(E62,Cennik!A:G,2,0)</f>
        <v>stolik</v>
      </c>
      <c r="E62" s="29" t="s">
        <v>147</v>
      </c>
      <c r="F62" s="29">
        <v>1</v>
      </c>
      <c r="G62" s="33">
        <f>IF(E62="","",VLOOKUP(E62,Cennik!A:G,4,0))</f>
        <v>0</v>
      </c>
      <c r="H62" s="34">
        <f t="shared" si="2"/>
        <v>0</v>
      </c>
      <c r="I62" s="7">
        <f t="shared" si="1"/>
        <v>0</v>
      </c>
      <c r="J62" s="91">
        <f>IF(E62="","",VLOOKUP(E62,Cennik!A:F,6,0))</f>
        <v>0</v>
      </c>
    </row>
    <row r="63" spans="1:10">
      <c r="A63" s="3"/>
      <c r="B63" s="29">
        <v>6</v>
      </c>
      <c r="C63" s="11" t="s">
        <v>266</v>
      </c>
      <c r="D63" s="31" t="str">
        <f>VLOOKUP(E63,Cennik!A:G,2,0)</f>
        <v>krzesła</v>
      </c>
      <c r="E63" s="29" t="s">
        <v>149</v>
      </c>
      <c r="F63" s="29">
        <v>4</v>
      </c>
      <c r="G63" s="33">
        <f>IF(E63="","",VLOOKUP(E63,Cennik!A:G,4,0))</f>
        <v>0</v>
      </c>
      <c r="H63" s="34">
        <f t="shared" si="2"/>
        <v>0</v>
      </c>
      <c r="I63" s="7">
        <f t="shared" si="1"/>
        <v>0</v>
      </c>
      <c r="J63" s="91">
        <f>IF(E63="","",VLOOKUP(E63,Cennik!A:F,6,0))</f>
        <v>0</v>
      </c>
    </row>
    <row r="64" spans="1:10">
      <c r="A64" s="3"/>
      <c r="B64" s="29">
        <v>6</v>
      </c>
      <c r="C64" s="11" t="s">
        <v>267</v>
      </c>
      <c r="D64" s="31" t="str">
        <f>VLOOKUP(E64,Cennik!A:G,2,0)</f>
        <v>kosz na śmieci</v>
      </c>
      <c r="E64" s="29" t="s">
        <v>23</v>
      </c>
      <c r="F64" s="29">
        <v>1</v>
      </c>
      <c r="G64" s="33">
        <f>IF(E64="","",VLOOKUP(E64,Cennik!A:G,4,0))</f>
        <v>0</v>
      </c>
      <c r="H64" s="34">
        <f t="shared" si="2"/>
        <v>0</v>
      </c>
      <c r="I64" s="7">
        <f t="shared" ref="I64:I120" si="3">IF(H64="","",H64*(1+J64))</f>
        <v>0</v>
      </c>
      <c r="J64" s="91">
        <f>IF(E64="","",VLOOKUP(E64,Cennik!A:F,6,0))</f>
        <v>0</v>
      </c>
    </row>
    <row r="65" spans="1:10">
      <c r="A65" s="3"/>
      <c r="B65" s="29">
        <v>6</v>
      </c>
      <c r="C65" s="11" t="s">
        <v>257</v>
      </c>
      <c r="D65" s="31" t="str">
        <f>VLOOKUP(E65,Cennik!A:G,2,0)</f>
        <v>łóżko piętrowe</v>
      </c>
      <c r="E65" s="29" t="s">
        <v>9</v>
      </c>
      <c r="F65" s="29">
        <v>1</v>
      </c>
      <c r="G65" s="33">
        <f>IF(E65="","",VLOOKUP(E65,Cennik!A:G,4,0))</f>
        <v>0</v>
      </c>
      <c r="H65" s="34">
        <f t="shared" ref="H65:H120" si="4">IF(G65="","",F65*G65)</f>
        <v>0</v>
      </c>
      <c r="I65" s="7">
        <f t="shared" si="3"/>
        <v>0</v>
      </c>
      <c r="J65" s="91">
        <f>IF(E65="","",VLOOKUP(E65,Cennik!A:F,6,0))</f>
        <v>0</v>
      </c>
    </row>
    <row r="66" spans="1:10">
      <c r="A66" s="3"/>
      <c r="B66" s="29">
        <v>6</v>
      </c>
      <c r="C66" s="11" t="s">
        <v>258</v>
      </c>
      <c r="D66" s="31" t="str">
        <f>VLOOKUP(E66,Cennik!A:G,2,0)</f>
        <v>materac</v>
      </c>
      <c r="E66" s="29" t="s">
        <v>11</v>
      </c>
      <c r="F66" s="29">
        <v>4</v>
      </c>
      <c r="G66" s="33">
        <f>IF(E66="","",VLOOKUP(E66,Cennik!A:G,4,0))</f>
        <v>0</v>
      </c>
      <c r="H66" s="34">
        <f t="shared" si="4"/>
        <v>0</v>
      </c>
      <c r="I66" s="7">
        <f t="shared" si="3"/>
        <v>0</v>
      </c>
      <c r="J66" s="91">
        <f>IF(E66="","",VLOOKUP(E66,Cennik!A:F,6,0))</f>
        <v>0</v>
      </c>
    </row>
    <row r="67" spans="1:10">
      <c r="A67" s="3"/>
      <c r="B67" s="29">
        <v>6</v>
      </c>
      <c r="C67" s="11" t="s">
        <v>259</v>
      </c>
      <c r="D67" s="31" t="str">
        <f>VLOOKUP(E67,Cennik!A:G,2,0)</f>
        <v>prześcieradło</v>
      </c>
      <c r="E67" s="29" t="s">
        <v>13</v>
      </c>
      <c r="F67" s="29">
        <v>4</v>
      </c>
      <c r="G67" s="33">
        <f>IF(E67="","",VLOOKUP(E67,Cennik!A:G,4,0))</f>
        <v>0</v>
      </c>
      <c r="H67" s="34">
        <f t="shared" si="4"/>
        <v>0</v>
      </c>
      <c r="I67" s="7">
        <f t="shared" si="3"/>
        <v>0</v>
      </c>
      <c r="J67" s="91">
        <f>IF(E67="","",VLOOKUP(E67,Cennik!A:F,6,0))</f>
        <v>0</v>
      </c>
    </row>
    <row r="68" spans="1:10">
      <c r="A68" s="3"/>
      <c r="B68" s="29">
        <v>6</v>
      </c>
      <c r="C68" s="11" t="s">
        <v>260</v>
      </c>
      <c r="D68" s="31" t="str">
        <f>VLOOKUP(E68,Cennik!A:G,2,0)</f>
        <v>mata ochronna</v>
      </c>
      <c r="E68" s="29" t="s">
        <v>15</v>
      </c>
      <c r="F68" s="29">
        <v>4</v>
      </c>
      <c r="G68" s="33">
        <f>IF(E68="","",VLOOKUP(E68,Cennik!A:G,4,0))</f>
        <v>0</v>
      </c>
      <c r="H68" s="34">
        <f t="shared" si="4"/>
        <v>0</v>
      </c>
      <c r="I68" s="7">
        <f t="shared" si="3"/>
        <v>0</v>
      </c>
      <c r="J68" s="91">
        <f>IF(E68="","",VLOOKUP(E68,Cennik!A:F,6,0))</f>
        <v>0</v>
      </c>
    </row>
    <row r="69" spans="1:10">
      <c r="A69" s="3"/>
      <c r="B69" s="29">
        <v>6</v>
      </c>
      <c r="C69" s="11" t="s">
        <v>261</v>
      </c>
      <c r="D69" s="31" t="str">
        <f>VLOOKUP(E69,Cennik!A:G,2,0)</f>
        <v>pościel</v>
      </c>
      <c r="E69" s="29" t="s">
        <v>17</v>
      </c>
      <c r="F69" s="29">
        <v>4</v>
      </c>
      <c r="G69" s="33">
        <f>IF(E69="","",VLOOKUP(E69,Cennik!A:G,4,0))</f>
        <v>0</v>
      </c>
      <c r="H69" s="34">
        <f t="shared" si="4"/>
        <v>0</v>
      </c>
      <c r="I69" s="7">
        <f t="shared" si="3"/>
        <v>0</v>
      </c>
      <c r="J69" s="91">
        <f>IF(E69="","",VLOOKUP(E69,Cennik!A:F,6,0))</f>
        <v>0</v>
      </c>
    </row>
    <row r="70" spans="1:10">
      <c r="A70" s="3"/>
      <c r="B70" s="29">
        <v>6</v>
      </c>
      <c r="C70" s="11" t="s">
        <v>262</v>
      </c>
      <c r="D70" s="31" t="str">
        <f>VLOOKUP(E70,Cennik!A:G,2,0)</f>
        <v>poduszka</v>
      </c>
      <c r="E70" s="29" t="s">
        <v>19</v>
      </c>
      <c r="F70" s="29">
        <v>4</v>
      </c>
      <c r="G70" s="33">
        <f>IF(E70="","",VLOOKUP(E70,Cennik!A:G,4,0))</f>
        <v>0</v>
      </c>
      <c r="H70" s="34">
        <f t="shared" si="4"/>
        <v>0</v>
      </c>
      <c r="I70" s="7">
        <f t="shared" si="3"/>
        <v>0</v>
      </c>
      <c r="J70" s="91">
        <f>IF(E70="","",VLOOKUP(E70,Cennik!A:F,6,0))</f>
        <v>0</v>
      </c>
    </row>
    <row r="71" spans="1:10">
      <c r="A71" s="3"/>
      <c r="B71" s="29">
        <v>6</v>
      </c>
      <c r="C71" s="11" t="s">
        <v>263</v>
      </c>
      <c r="D71" s="31" t="str">
        <f>VLOOKUP(E71,Cennik!A:G,2,0)</f>
        <v>koc</v>
      </c>
      <c r="E71" s="29" t="s">
        <v>21</v>
      </c>
      <c r="F71" s="29">
        <v>4</v>
      </c>
      <c r="G71" s="33">
        <f>IF(E71="","",VLOOKUP(E71,Cennik!A:G,4,0))</f>
        <v>0</v>
      </c>
      <c r="H71" s="34">
        <f t="shared" si="4"/>
        <v>0</v>
      </c>
      <c r="I71" s="7">
        <f t="shared" si="3"/>
        <v>0</v>
      </c>
      <c r="J71" s="91">
        <f>IF(E71="","",VLOOKUP(E71,Cennik!A:F,6,0))</f>
        <v>0</v>
      </c>
    </row>
    <row r="72" spans="1:10">
      <c r="A72" s="3"/>
      <c r="B72" s="29">
        <v>6</v>
      </c>
      <c r="C72" s="11" t="s">
        <v>264</v>
      </c>
      <c r="D72" s="31" t="str">
        <f>VLOOKUP(E72,Cennik!A:G,2,0)</f>
        <v>szafa</v>
      </c>
      <c r="E72" s="29" t="s">
        <v>146</v>
      </c>
      <c r="F72" s="29">
        <v>2</v>
      </c>
      <c r="G72" s="33">
        <f>IF(E72="","",VLOOKUP(E72,Cennik!A:G,4,0))</f>
        <v>0</v>
      </c>
      <c r="H72" s="34">
        <f t="shared" si="4"/>
        <v>0</v>
      </c>
      <c r="I72" s="7">
        <f t="shared" si="3"/>
        <v>0</v>
      </c>
      <c r="J72" s="91">
        <f>IF(E72="","",VLOOKUP(E72,Cennik!A:F,6,0))</f>
        <v>0</v>
      </c>
    </row>
    <row r="73" spans="1:10">
      <c r="A73" s="3" t="s">
        <v>192</v>
      </c>
      <c r="B73" s="29">
        <v>7</v>
      </c>
      <c r="C73" s="11" t="s">
        <v>256</v>
      </c>
      <c r="D73" s="31" t="str">
        <f>VLOOKUP(E73,Cennik!A:G,2,0)</f>
        <v>łóżko metalowepojedyncze</v>
      </c>
      <c r="E73" s="29" t="s">
        <v>7</v>
      </c>
      <c r="F73" s="29">
        <v>2</v>
      </c>
      <c r="G73" s="33">
        <f>IF(E73="","",VLOOKUP(E73,Cennik!A:G,4,0))</f>
        <v>0</v>
      </c>
      <c r="H73" s="34">
        <f t="shared" si="4"/>
        <v>0</v>
      </c>
      <c r="I73" s="7">
        <f t="shared" si="3"/>
        <v>0</v>
      </c>
      <c r="J73" s="91">
        <f>IF(E73="","",VLOOKUP(E73,Cennik!A:F,6,0))</f>
        <v>0</v>
      </c>
    </row>
    <row r="74" spans="1:10">
      <c r="A74" s="3"/>
      <c r="B74" s="29">
        <v>7</v>
      </c>
      <c r="C74" s="11" t="s">
        <v>265</v>
      </c>
      <c r="D74" s="31" t="str">
        <f>VLOOKUP(E74,Cennik!A:G,2,0)</f>
        <v>stolik</v>
      </c>
      <c r="E74" s="29" t="s">
        <v>147</v>
      </c>
      <c r="F74" s="29">
        <v>1</v>
      </c>
      <c r="G74" s="33">
        <f>IF(E74="","",VLOOKUP(E74,Cennik!A:G,4,0))</f>
        <v>0</v>
      </c>
      <c r="H74" s="34">
        <f t="shared" si="4"/>
        <v>0</v>
      </c>
      <c r="I74" s="7">
        <f t="shared" si="3"/>
        <v>0</v>
      </c>
      <c r="J74" s="91">
        <f>IF(E74="","",VLOOKUP(E74,Cennik!A:F,6,0))</f>
        <v>0</v>
      </c>
    </row>
    <row r="75" spans="1:10">
      <c r="A75" s="3"/>
      <c r="B75" s="29">
        <v>7</v>
      </c>
      <c r="C75" s="11" t="s">
        <v>266</v>
      </c>
      <c r="D75" s="31" t="str">
        <f>VLOOKUP(E75,Cennik!A:G,2,0)</f>
        <v>krzesła</v>
      </c>
      <c r="E75" s="29" t="s">
        <v>149</v>
      </c>
      <c r="F75" s="29">
        <v>4</v>
      </c>
      <c r="G75" s="33">
        <f>IF(E75="","",VLOOKUP(E75,Cennik!A:G,4,0))</f>
        <v>0</v>
      </c>
      <c r="H75" s="34">
        <f t="shared" si="4"/>
        <v>0</v>
      </c>
      <c r="I75" s="7">
        <f t="shared" si="3"/>
        <v>0</v>
      </c>
      <c r="J75" s="91">
        <f>IF(E75="","",VLOOKUP(E75,Cennik!A:F,6,0))</f>
        <v>0</v>
      </c>
    </row>
    <row r="76" spans="1:10">
      <c r="A76" s="3"/>
      <c r="B76" s="29">
        <v>7</v>
      </c>
      <c r="C76" s="11" t="s">
        <v>267</v>
      </c>
      <c r="D76" s="31" t="str">
        <f>VLOOKUP(E76,Cennik!A:G,2,0)</f>
        <v>kosz na śmieci</v>
      </c>
      <c r="E76" s="29" t="s">
        <v>23</v>
      </c>
      <c r="F76" s="29">
        <v>1</v>
      </c>
      <c r="G76" s="33">
        <f>IF(E76="","",VLOOKUP(E76,Cennik!A:G,4,0))</f>
        <v>0</v>
      </c>
      <c r="H76" s="34">
        <f t="shared" si="4"/>
        <v>0</v>
      </c>
      <c r="I76" s="7">
        <f t="shared" si="3"/>
        <v>0</v>
      </c>
      <c r="J76" s="91">
        <f>IF(E76="","",VLOOKUP(E76,Cennik!A:F,6,0))</f>
        <v>0</v>
      </c>
    </row>
    <row r="77" spans="1:10">
      <c r="A77" s="3"/>
      <c r="B77" s="29">
        <v>7</v>
      </c>
      <c r="C77" s="11" t="s">
        <v>257</v>
      </c>
      <c r="D77" s="31" t="str">
        <f>VLOOKUP(E77,Cennik!A:G,2,0)</f>
        <v>łóżko piętrowe</v>
      </c>
      <c r="E77" s="29" t="s">
        <v>9</v>
      </c>
      <c r="F77" s="29">
        <v>1</v>
      </c>
      <c r="G77" s="33">
        <f>IF(E77="","",VLOOKUP(E77,Cennik!A:G,4,0))</f>
        <v>0</v>
      </c>
      <c r="H77" s="34">
        <f t="shared" si="4"/>
        <v>0</v>
      </c>
      <c r="I77" s="7">
        <f t="shared" si="3"/>
        <v>0</v>
      </c>
      <c r="J77" s="91">
        <f>IF(E77="","",VLOOKUP(E77,Cennik!A:F,6,0))</f>
        <v>0</v>
      </c>
    </row>
    <row r="78" spans="1:10">
      <c r="A78" s="3"/>
      <c r="B78" s="29">
        <v>7</v>
      </c>
      <c r="C78" s="11" t="s">
        <v>258</v>
      </c>
      <c r="D78" s="31" t="str">
        <f>VLOOKUP(E78,Cennik!A:G,2,0)</f>
        <v>materac</v>
      </c>
      <c r="E78" s="29" t="s">
        <v>11</v>
      </c>
      <c r="F78" s="29">
        <v>4</v>
      </c>
      <c r="G78" s="33">
        <f>IF(E78="","",VLOOKUP(E78,Cennik!A:G,4,0))</f>
        <v>0</v>
      </c>
      <c r="H78" s="34">
        <f t="shared" si="4"/>
        <v>0</v>
      </c>
      <c r="I78" s="7">
        <f t="shared" si="3"/>
        <v>0</v>
      </c>
      <c r="J78" s="91">
        <f>IF(E78="","",VLOOKUP(E78,Cennik!A:F,6,0))</f>
        <v>0</v>
      </c>
    </row>
    <row r="79" spans="1:10">
      <c r="A79" s="3"/>
      <c r="B79" s="29">
        <v>7</v>
      </c>
      <c r="C79" s="11" t="s">
        <v>259</v>
      </c>
      <c r="D79" s="31" t="str">
        <f>VLOOKUP(E79,Cennik!A:G,2,0)</f>
        <v>prześcieradło</v>
      </c>
      <c r="E79" s="29" t="s">
        <v>13</v>
      </c>
      <c r="F79" s="29">
        <v>4</v>
      </c>
      <c r="G79" s="33">
        <f>IF(E79="","",VLOOKUP(E79,Cennik!A:G,4,0))</f>
        <v>0</v>
      </c>
      <c r="H79" s="34">
        <f t="shared" si="4"/>
        <v>0</v>
      </c>
      <c r="I79" s="7">
        <f t="shared" si="3"/>
        <v>0</v>
      </c>
      <c r="J79" s="91">
        <f>IF(E79="","",VLOOKUP(E79,Cennik!A:F,6,0))</f>
        <v>0</v>
      </c>
    </row>
    <row r="80" spans="1:10">
      <c r="A80" s="3"/>
      <c r="B80" s="29">
        <v>7</v>
      </c>
      <c r="C80" s="11" t="s">
        <v>260</v>
      </c>
      <c r="D80" s="31" t="str">
        <f>VLOOKUP(E80,Cennik!A:G,2,0)</f>
        <v>mata ochronna</v>
      </c>
      <c r="E80" s="29" t="s">
        <v>15</v>
      </c>
      <c r="F80" s="29">
        <v>4</v>
      </c>
      <c r="G80" s="33">
        <f>IF(E80="","",VLOOKUP(E80,Cennik!A:G,4,0))</f>
        <v>0</v>
      </c>
      <c r="H80" s="34">
        <f t="shared" si="4"/>
        <v>0</v>
      </c>
      <c r="I80" s="7">
        <f t="shared" si="3"/>
        <v>0</v>
      </c>
      <c r="J80" s="91">
        <f>IF(E80="","",VLOOKUP(E80,Cennik!A:F,6,0))</f>
        <v>0</v>
      </c>
    </row>
    <row r="81" spans="1:10">
      <c r="A81" s="3"/>
      <c r="B81" s="29">
        <v>7</v>
      </c>
      <c r="C81" s="11" t="s">
        <v>261</v>
      </c>
      <c r="D81" s="31" t="str">
        <f>VLOOKUP(E81,Cennik!A:G,2,0)</f>
        <v>pościel</v>
      </c>
      <c r="E81" s="29" t="s">
        <v>17</v>
      </c>
      <c r="F81" s="29">
        <v>4</v>
      </c>
      <c r="G81" s="33">
        <f>IF(E81="","",VLOOKUP(E81,Cennik!A:G,4,0))</f>
        <v>0</v>
      </c>
      <c r="H81" s="34">
        <f t="shared" si="4"/>
        <v>0</v>
      </c>
      <c r="I81" s="7">
        <f t="shared" si="3"/>
        <v>0</v>
      </c>
      <c r="J81" s="91">
        <f>IF(E81="","",VLOOKUP(E81,Cennik!A:F,6,0))</f>
        <v>0</v>
      </c>
    </row>
    <row r="82" spans="1:10">
      <c r="A82" s="3"/>
      <c r="B82" s="29">
        <v>7</v>
      </c>
      <c r="C82" s="11" t="s">
        <v>262</v>
      </c>
      <c r="D82" s="31" t="str">
        <f>VLOOKUP(E82,Cennik!A:G,2,0)</f>
        <v>poduszka</v>
      </c>
      <c r="E82" s="29" t="s">
        <v>19</v>
      </c>
      <c r="F82" s="29">
        <v>4</v>
      </c>
      <c r="G82" s="33">
        <f>IF(E82="","",VLOOKUP(E82,Cennik!A:G,4,0))</f>
        <v>0</v>
      </c>
      <c r="H82" s="34">
        <f t="shared" si="4"/>
        <v>0</v>
      </c>
      <c r="I82" s="7">
        <f t="shared" si="3"/>
        <v>0</v>
      </c>
      <c r="J82" s="91">
        <f>IF(E82="","",VLOOKUP(E82,Cennik!A:F,6,0))</f>
        <v>0</v>
      </c>
    </row>
    <row r="83" spans="1:10">
      <c r="A83" s="3"/>
      <c r="B83" s="29">
        <v>7</v>
      </c>
      <c r="C83" s="11" t="s">
        <v>263</v>
      </c>
      <c r="D83" s="31" t="str">
        <f>VLOOKUP(E83,Cennik!A:G,2,0)</f>
        <v>koc</v>
      </c>
      <c r="E83" s="29" t="s">
        <v>21</v>
      </c>
      <c r="F83" s="29">
        <v>4</v>
      </c>
      <c r="G83" s="33">
        <f>IF(E83="","",VLOOKUP(E83,Cennik!A:G,4,0))</f>
        <v>0</v>
      </c>
      <c r="H83" s="34">
        <f t="shared" si="4"/>
        <v>0</v>
      </c>
      <c r="I83" s="7">
        <f t="shared" si="3"/>
        <v>0</v>
      </c>
      <c r="J83" s="91">
        <f>IF(E83="","",VLOOKUP(E83,Cennik!A:F,6,0))</f>
        <v>0</v>
      </c>
    </row>
    <row r="84" spans="1:10">
      <c r="A84" s="3"/>
      <c r="B84" s="29">
        <v>7</v>
      </c>
      <c r="C84" s="11" t="s">
        <v>264</v>
      </c>
      <c r="D84" s="31" t="str">
        <f>VLOOKUP(E84,Cennik!A:G,2,0)</f>
        <v>szafa</v>
      </c>
      <c r="E84" s="29" t="s">
        <v>146</v>
      </c>
      <c r="F84" s="29">
        <v>2</v>
      </c>
      <c r="G84" s="33">
        <f>IF(E84="","",VLOOKUP(E84,Cennik!A:G,4,0))</f>
        <v>0</v>
      </c>
      <c r="H84" s="34">
        <f t="shared" si="4"/>
        <v>0</v>
      </c>
      <c r="I84" s="7">
        <f t="shared" si="3"/>
        <v>0</v>
      </c>
      <c r="J84" s="91">
        <f>IF(E84="","",VLOOKUP(E84,Cennik!A:F,6,0))</f>
        <v>0</v>
      </c>
    </row>
    <row r="85" spans="1:10">
      <c r="A85" s="3" t="s">
        <v>193</v>
      </c>
      <c r="B85" s="29">
        <v>8</v>
      </c>
      <c r="C85" s="11" t="s">
        <v>256</v>
      </c>
      <c r="D85" s="31" t="str">
        <f>VLOOKUP(E85,Cennik!A:G,2,0)</f>
        <v>łóżko metalowepojedyncze</v>
      </c>
      <c r="E85" s="29" t="s">
        <v>7</v>
      </c>
      <c r="F85" s="29">
        <v>2</v>
      </c>
      <c r="G85" s="33">
        <f>IF(E85="","",VLOOKUP(E85,Cennik!A:G,4,0))</f>
        <v>0</v>
      </c>
      <c r="H85" s="34">
        <f t="shared" si="4"/>
        <v>0</v>
      </c>
      <c r="I85" s="7">
        <f t="shared" si="3"/>
        <v>0</v>
      </c>
      <c r="J85" s="91">
        <f>IF(E85="","",VLOOKUP(E85,Cennik!A:F,6,0))</f>
        <v>0</v>
      </c>
    </row>
    <row r="86" spans="1:10">
      <c r="A86" s="3"/>
      <c r="B86" s="29">
        <v>8</v>
      </c>
      <c r="C86" s="11" t="s">
        <v>265</v>
      </c>
      <c r="D86" s="31" t="str">
        <f>VLOOKUP(E86,Cennik!A:G,2,0)</f>
        <v>stolik</v>
      </c>
      <c r="E86" s="29" t="s">
        <v>147</v>
      </c>
      <c r="F86" s="29">
        <v>1</v>
      </c>
      <c r="G86" s="33">
        <f>IF(E86="","",VLOOKUP(E86,Cennik!A:G,4,0))</f>
        <v>0</v>
      </c>
      <c r="H86" s="34">
        <f t="shared" si="4"/>
        <v>0</v>
      </c>
      <c r="I86" s="7">
        <f t="shared" si="3"/>
        <v>0</v>
      </c>
      <c r="J86" s="91">
        <f>IF(E86="","",VLOOKUP(E86,Cennik!A:F,6,0))</f>
        <v>0</v>
      </c>
    </row>
    <row r="87" spans="1:10">
      <c r="A87" s="3"/>
      <c r="B87" s="29">
        <v>8</v>
      </c>
      <c r="C87" s="11" t="s">
        <v>266</v>
      </c>
      <c r="D87" s="31" t="str">
        <f>VLOOKUP(E87,Cennik!A:G,2,0)</f>
        <v>krzesła</v>
      </c>
      <c r="E87" s="29" t="s">
        <v>149</v>
      </c>
      <c r="F87" s="29">
        <v>4</v>
      </c>
      <c r="G87" s="33">
        <f>IF(E87="","",VLOOKUP(E87,Cennik!A:G,4,0))</f>
        <v>0</v>
      </c>
      <c r="H87" s="34">
        <f t="shared" si="4"/>
        <v>0</v>
      </c>
      <c r="I87" s="7">
        <f t="shared" si="3"/>
        <v>0</v>
      </c>
      <c r="J87" s="91">
        <f>IF(E87="","",VLOOKUP(E87,Cennik!A:F,6,0))</f>
        <v>0</v>
      </c>
    </row>
    <row r="88" spans="1:10">
      <c r="A88" s="3"/>
      <c r="B88" s="29">
        <v>8</v>
      </c>
      <c r="C88" s="11" t="s">
        <v>267</v>
      </c>
      <c r="D88" s="31" t="str">
        <f>VLOOKUP(E88,Cennik!A:G,2,0)</f>
        <v>kosz na śmieci</v>
      </c>
      <c r="E88" s="29" t="s">
        <v>23</v>
      </c>
      <c r="F88" s="29">
        <v>1</v>
      </c>
      <c r="G88" s="33">
        <f>IF(E88="","",VLOOKUP(E88,Cennik!A:G,4,0))</f>
        <v>0</v>
      </c>
      <c r="H88" s="34">
        <f t="shared" si="4"/>
        <v>0</v>
      </c>
      <c r="I88" s="7">
        <f t="shared" si="3"/>
        <v>0</v>
      </c>
      <c r="J88" s="91">
        <f>IF(E88="","",VLOOKUP(E88,Cennik!A:F,6,0))</f>
        <v>0</v>
      </c>
    </row>
    <row r="89" spans="1:10">
      <c r="A89" s="3"/>
      <c r="B89" s="29">
        <v>8</v>
      </c>
      <c r="C89" s="11" t="s">
        <v>257</v>
      </c>
      <c r="D89" s="31" t="str">
        <f>VLOOKUP(E89,Cennik!A:G,2,0)</f>
        <v>łóżko piętrowe</v>
      </c>
      <c r="E89" s="29" t="s">
        <v>9</v>
      </c>
      <c r="F89" s="29">
        <v>1</v>
      </c>
      <c r="G89" s="33">
        <f>IF(E89="","",VLOOKUP(E89,Cennik!A:G,4,0))</f>
        <v>0</v>
      </c>
      <c r="H89" s="34">
        <f t="shared" si="4"/>
        <v>0</v>
      </c>
      <c r="I89" s="7">
        <f t="shared" si="3"/>
        <v>0</v>
      </c>
      <c r="J89" s="91">
        <f>IF(E89="","",VLOOKUP(E89,Cennik!A:F,6,0))</f>
        <v>0</v>
      </c>
    </row>
    <row r="90" spans="1:10">
      <c r="A90" s="3"/>
      <c r="B90" s="29">
        <v>8</v>
      </c>
      <c r="C90" s="11" t="s">
        <v>258</v>
      </c>
      <c r="D90" s="31" t="str">
        <f>VLOOKUP(E90,Cennik!A:G,2,0)</f>
        <v>materac</v>
      </c>
      <c r="E90" s="29" t="s">
        <v>11</v>
      </c>
      <c r="F90" s="29">
        <v>4</v>
      </c>
      <c r="G90" s="33">
        <f>IF(E90="","",VLOOKUP(E90,Cennik!A:G,4,0))</f>
        <v>0</v>
      </c>
      <c r="H90" s="34">
        <f t="shared" si="4"/>
        <v>0</v>
      </c>
      <c r="I90" s="7">
        <f t="shared" si="3"/>
        <v>0</v>
      </c>
      <c r="J90" s="91">
        <f>IF(E90="","",VLOOKUP(E90,Cennik!A:F,6,0))</f>
        <v>0</v>
      </c>
    </row>
    <row r="91" spans="1:10">
      <c r="A91" s="3"/>
      <c r="B91" s="29">
        <v>8</v>
      </c>
      <c r="C91" s="11" t="s">
        <v>259</v>
      </c>
      <c r="D91" s="31" t="str">
        <f>VLOOKUP(E91,Cennik!A:G,2,0)</f>
        <v>prześcieradło</v>
      </c>
      <c r="E91" s="29" t="s">
        <v>13</v>
      </c>
      <c r="F91" s="29">
        <v>4</v>
      </c>
      <c r="G91" s="33">
        <f>IF(E91="","",VLOOKUP(E91,Cennik!A:G,4,0))</f>
        <v>0</v>
      </c>
      <c r="H91" s="34">
        <f t="shared" si="4"/>
        <v>0</v>
      </c>
      <c r="I91" s="7">
        <f t="shared" si="3"/>
        <v>0</v>
      </c>
      <c r="J91" s="91">
        <f>IF(E91="","",VLOOKUP(E91,Cennik!A:F,6,0))</f>
        <v>0</v>
      </c>
    </row>
    <row r="92" spans="1:10">
      <c r="A92" s="3"/>
      <c r="B92" s="29">
        <v>8</v>
      </c>
      <c r="C92" s="11" t="s">
        <v>260</v>
      </c>
      <c r="D92" s="31" t="str">
        <f>VLOOKUP(E92,Cennik!A:G,2,0)</f>
        <v>mata ochronna</v>
      </c>
      <c r="E92" s="29" t="s">
        <v>15</v>
      </c>
      <c r="F92" s="29">
        <v>4</v>
      </c>
      <c r="G92" s="33">
        <f>IF(E92="","",VLOOKUP(E92,Cennik!A:G,4,0))</f>
        <v>0</v>
      </c>
      <c r="H92" s="34">
        <f t="shared" si="4"/>
        <v>0</v>
      </c>
      <c r="I92" s="7">
        <f t="shared" si="3"/>
        <v>0</v>
      </c>
      <c r="J92" s="91">
        <f>IF(E92="","",VLOOKUP(E92,Cennik!A:F,6,0))</f>
        <v>0</v>
      </c>
    </row>
    <row r="93" spans="1:10">
      <c r="A93" s="3"/>
      <c r="B93" s="29">
        <v>8</v>
      </c>
      <c r="C93" s="11" t="s">
        <v>261</v>
      </c>
      <c r="D93" s="31" t="str">
        <f>VLOOKUP(E93,Cennik!A:G,2,0)</f>
        <v>pościel</v>
      </c>
      <c r="E93" s="29" t="s">
        <v>17</v>
      </c>
      <c r="F93" s="29">
        <v>4</v>
      </c>
      <c r="G93" s="33">
        <f>IF(E93="","",VLOOKUP(E93,Cennik!A:G,4,0))</f>
        <v>0</v>
      </c>
      <c r="H93" s="34">
        <f t="shared" si="4"/>
        <v>0</v>
      </c>
      <c r="I93" s="7">
        <f t="shared" si="3"/>
        <v>0</v>
      </c>
      <c r="J93" s="91">
        <f>IF(E93="","",VLOOKUP(E93,Cennik!A:F,6,0))</f>
        <v>0</v>
      </c>
    </row>
    <row r="94" spans="1:10">
      <c r="A94" s="3"/>
      <c r="B94" s="29">
        <v>8</v>
      </c>
      <c r="C94" s="11" t="s">
        <v>262</v>
      </c>
      <c r="D94" s="31" t="str">
        <f>VLOOKUP(E94,Cennik!A:G,2,0)</f>
        <v>poduszka</v>
      </c>
      <c r="E94" s="29" t="s">
        <v>19</v>
      </c>
      <c r="F94" s="29">
        <v>4</v>
      </c>
      <c r="G94" s="33">
        <f>IF(E94="","",VLOOKUP(E94,Cennik!A:G,4,0))</f>
        <v>0</v>
      </c>
      <c r="H94" s="34">
        <f t="shared" si="4"/>
        <v>0</v>
      </c>
      <c r="I94" s="7">
        <f t="shared" si="3"/>
        <v>0</v>
      </c>
      <c r="J94" s="91">
        <f>IF(E94="","",VLOOKUP(E94,Cennik!A:F,6,0))</f>
        <v>0</v>
      </c>
    </row>
    <row r="95" spans="1:10">
      <c r="A95" s="3"/>
      <c r="B95" s="29">
        <v>8</v>
      </c>
      <c r="C95" s="11" t="s">
        <v>263</v>
      </c>
      <c r="D95" s="31" t="str">
        <f>VLOOKUP(E95,Cennik!A:G,2,0)</f>
        <v>koc</v>
      </c>
      <c r="E95" s="29" t="s">
        <v>21</v>
      </c>
      <c r="F95" s="29">
        <v>4</v>
      </c>
      <c r="G95" s="33">
        <f>IF(E95="","",VLOOKUP(E95,Cennik!A:G,4,0))</f>
        <v>0</v>
      </c>
      <c r="H95" s="34">
        <f t="shared" si="4"/>
        <v>0</v>
      </c>
      <c r="I95" s="7">
        <f t="shared" si="3"/>
        <v>0</v>
      </c>
      <c r="J95" s="91">
        <f>IF(E95="","",VLOOKUP(E95,Cennik!A:F,6,0))</f>
        <v>0</v>
      </c>
    </row>
    <row r="96" spans="1:10">
      <c r="A96" s="3"/>
      <c r="B96" s="29">
        <v>8</v>
      </c>
      <c r="C96" s="11" t="s">
        <v>264</v>
      </c>
      <c r="D96" s="31" t="str">
        <f>VLOOKUP(E96,Cennik!A:G,2,0)</f>
        <v>szafa</v>
      </c>
      <c r="E96" s="29" t="s">
        <v>146</v>
      </c>
      <c r="F96" s="29">
        <v>2</v>
      </c>
      <c r="G96" s="33">
        <f>IF(E96="","",VLOOKUP(E96,Cennik!A:G,4,0))</f>
        <v>0</v>
      </c>
      <c r="H96" s="34">
        <f t="shared" si="4"/>
        <v>0</v>
      </c>
      <c r="I96" s="7">
        <f t="shared" si="3"/>
        <v>0</v>
      </c>
      <c r="J96" s="91">
        <f>IF(E96="","",VLOOKUP(E96,Cennik!A:F,6,0))</f>
        <v>0</v>
      </c>
    </row>
    <row r="97" spans="1:10">
      <c r="A97" s="3" t="s">
        <v>189</v>
      </c>
      <c r="B97" s="29">
        <v>9</v>
      </c>
      <c r="C97" s="11" t="s">
        <v>256</v>
      </c>
      <c r="D97" s="31" t="str">
        <f>VLOOKUP(E97,Cennik!A:G,2,0)</f>
        <v>łóżko metalowepojedyncze</v>
      </c>
      <c r="E97" s="29" t="s">
        <v>7</v>
      </c>
      <c r="F97" s="29">
        <v>2</v>
      </c>
      <c r="G97" s="33">
        <f>IF(E97="","",VLOOKUP(E97,Cennik!A:G,4,0))</f>
        <v>0</v>
      </c>
      <c r="H97" s="34">
        <f t="shared" si="4"/>
        <v>0</v>
      </c>
      <c r="I97" s="7">
        <f t="shared" si="3"/>
        <v>0</v>
      </c>
      <c r="J97" s="91">
        <f>IF(E97="","",VLOOKUP(E97,Cennik!A:F,6,0))</f>
        <v>0</v>
      </c>
    </row>
    <row r="98" spans="1:10">
      <c r="A98" s="3"/>
      <c r="B98" s="29">
        <v>9</v>
      </c>
      <c r="C98" s="11" t="s">
        <v>265</v>
      </c>
      <c r="D98" s="31" t="str">
        <f>VLOOKUP(E98,Cennik!A:G,2,0)</f>
        <v>stolik</v>
      </c>
      <c r="E98" s="29" t="s">
        <v>147</v>
      </c>
      <c r="F98" s="29">
        <v>1</v>
      </c>
      <c r="G98" s="33">
        <f>IF(E98="","",VLOOKUP(E98,Cennik!A:G,4,0))</f>
        <v>0</v>
      </c>
      <c r="H98" s="34">
        <f t="shared" si="4"/>
        <v>0</v>
      </c>
      <c r="I98" s="7">
        <f t="shared" si="3"/>
        <v>0</v>
      </c>
      <c r="J98" s="91">
        <f>IF(E98="","",VLOOKUP(E98,Cennik!A:F,6,0))</f>
        <v>0</v>
      </c>
    </row>
    <row r="99" spans="1:10">
      <c r="A99" s="3"/>
      <c r="B99" s="29">
        <v>9</v>
      </c>
      <c r="C99" s="11" t="s">
        <v>266</v>
      </c>
      <c r="D99" s="31" t="str">
        <f>VLOOKUP(E99,Cennik!A:G,2,0)</f>
        <v>krzesła</v>
      </c>
      <c r="E99" s="29" t="s">
        <v>149</v>
      </c>
      <c r="F99" s="29">
        <v>4</v>
      </c>
      <c r="G99" s="33">
        <f>IF(E99="","",VLOOKUP(E99,Cennik!A:G,4,0))</f>
        <v>0</v>
      </c>
      <c r="H99" s="34">
        <f t="shared" si="4"/>
        <v>0</v>
      </c>
      <c r="I99" s="7">
        <f t="shared" si="3"/>
        <v>0</v>
      </c>
      <c r="J99" s="91">
        <f>IF(E99="","",VLOOKUP(E99,Cennik!A:F,6,0))</f>
        <v>0</v>
      </c>
    </row>
    <row r="100" spans="1:10">
      <c r="A100" s="3"/>
      <c r="B100" s="29">
        <v>9</v>
      </c>
      <c r="C100" s="11" t="s">
        <v>267</v>
      </c>
      <c r="D100" s="31" t="str">
        <f>VLOOKUP(E100,Cennik!A:G,2,0)</f>
        <v>kosz na śmieci</v>
      </c>
      <c r="E100" s="29" t="s">
        <v>23</v>
      </c>
      <c r="F100" s="29">
        <v>1</v>
      </c>
      <c r="G100" s="33">
        <f>IF(E100="","",VLOOKUP(E100,Cennik!A:G,4,0))</f>
        <v>0</v>
      </c>
      <c r="H100" s="34">
        <f t="shared" si="4"/>
        <v>0</v>
      </c>
      <c r="I100" s="7">
        <f t="shared" si="3"/>
        <v>0</v>
      </c>
      <c r="J100" s="91">
        <f>IF(E100="","",VLOOKUP(E100,Cennik!A:F,6,0))</f>
        <v>0</v>
      </c>
    </row>
    <row r="101" spans="1:10">
      <c r="A101" s="3"/>
      <c r="B101" s="29">
        <v>9</v>
      </c>
      <c r="C101" s="11" t="s">
        <v>257</v>
      </c>
      <c r="D101" s="31" t="str">
        <f>VLOOKUP(E101,Cennik!A:G,2,0)</f>
        <v>łóżko piętrowe</v>
      </c>
      <c r="E101" s="29" t="s">
        <v>9</v>
      </c>
      <c r="F101" s="29">
        <v>1</v>
      </c>
      <c r="G101" s="33">
        <f>IF(E101="","",VLOOKUP(E101,Cennik!A:G,4,0))</f>
        <v>0</v>
      </c>
      <c r="H101" s="34">
        <f t="shared" si="4"/>
        <v>0</v>
      </c>
      <c r="I101" s="7">
        <f t="shared" si="3"/>
        <v>0</v>
      </c>
      <c r="J101" s="91">
        <f>IF(E101="","",VLOOKUP(E101,Cennik!A:F,6,0))</f>
        <v>0</v>
      </c>
    </row>
    <row r="102" spans="1:10">
      <c r="A102" s="3"/>
      <c r="B102" s="29">
        <v>9</v>
      </c>
      <c r="C102" s="11" t="s">
        <v>258</v>
      </c>
      <c r="D102" s="31" t="str">
        <f>VLOOKUP(E102,Cennik!A:G,2,0)</f>
        <v>materac</v>
      </c>
      <c r="E102" s="29" t="s">
        <v>11</v>
      </c>
      <c r="F102" s="29">
        <v>4</v>
      </c>
      <c r="G102" s="33">
        <f>IF(E102="","",VLOOKUP(E102,Cennik!A:G,4,0))</f>
        <v>0</v>
      </c>
      <c r="H102" s="34">
        <f t="shared" si="4"/>
        <v>0</v>
      </c>
      <c r="I102" s="7">
        <f t="shared" si="3"/>
        <v>0</v>
      </c>
      <c r="J102" s="91">
        <f>IF(E102="","",VLOOKUP(E102,Cennik!A:F,6,0))</f>
        <v>0</v>
      </c>
    </row>
    <row r="103" spans="1:10">
      <c r="A103" s="3"/>
      <c r="B103" s="29">
        <v>9</v>
      </c>
      <c r="C103" s="11" t="s">
        <v>259</v>
      </c>
      <c r="D103" s="31" t="str">
        <f>VLOOKUP(E103,Cennik!A:G,2,0)</f>
        <v>prześcieradło</v>
      </c>
      <c r="E103" s="29" t="s">
        <v>13</v>
      </c>
      <c r="F103" s="29">
        <v>4</v>
      </c>
      <c r="G103" s="33">
        <f>IF(E103="","",VLOOKUP(E103,Cennik!A:G,4,0))</f>
        <v>0</v>
      </c>
      <c r="H103" s="34">
        <f t="shared" si="4"/>
        <v>0</v>
      </c>
      <c r="I103" s="7">
        <f t="shared" si="3"/>
        <v>0</v>
      </c>
      <c r="J103" s="91">
        <f>IF(E103="","",VLOOKUP(E103,Cennik!A:F,6,0))</f>
        <v>0</v>
      </c>
    </row>
    <row r="104" spans="1:10" ht="21" customHeight="1">
      <c r="A104" s="3"/>
      <c r="B104" s="29">
        <v>9</v>
      </c>
      <c r="C104" s="11" t="s">
        <v>260</v>
      </c>
      <c r="D104" s="31" t="str">
        <f>VLOOKUP(E104,Cennik!A:G,2,0)</f>
        <v>mata ochronna</v>
      </c>
      <c r="E104" s="29" t="s">
        <v>15</v>
      </c>
      <c r="F104" s="29">
        <v>4</v>
      </c>
      <c r="G104" s="33">
        <f>IF(E104="","",VLOOKUP(E104,Cennik!A:G,4,0))</f>
        <v>0</v>
      </c>
      <c r="H104" s="34">
        <f t="shared" si="4"/>
        <v>0</v>
      </c>
      <c r="I104" s="7">
        <f t="shared" si="3"/>
        <v>0</v>
      </c>
      <c r="J104" s="91">
        <f>IF(E104="","",VLOOKUP(E104,Cennik!A:F,6,0))</f>
        <v>0</v>
      </c>
    </row>
    <row r="105" spans="1:10">
      <c r="A105" s="3"/>
      <c r="B105" s="29">
        <v>9</v>
      </c>
      <c r="C105" s="11" t="s">
        <v>261</v>
      </c>
      <c r="D105" s="31" t="str">
        <f>VLOOKUP(E105,Cennik!A:G,2,0)</f>
        <v>pościel</v>
      </c>
      <c r="E105" s="29" t="s">
        <v>17</v>
      </c>
      <c r="F105" s="29">
        <v>4</v>
      </c>
      <c r="G105" s="33">
        <f>IF(E105="","",VLOOKUP(E105,Cennik!A:G,4,0))</f>
        <v>0</v>
      </c>
      <c r="H105" s="34">
        <f t="shared" si="4"/>
        <v>0</v>
      </c>
      <c r="I105" s="7">
        <f t="shared" si="3"/>
        <v>0</v>
      </c>
      <c r="J105" s="91">
        <f>IF(E105="","",VLOOKUP(E105,Cennik!A:F,6,0))</f>
        <v>0</v>
      </c>
    </row>
    <row r="106" spans="1:10">
      <c r="A106" s="3"/>
      <c r="B106" s="29">
        <v>9</v>
      </c>
      <c r="C106" s="11" t="s">
        <v>262</v>
      </c>
      <c r="D106" s="31" t="str">
        <f>VLOOKUP(E106,Cennik!A:G,2,0)</f>
        <v>poduszka</v>
      </c>
      <c r="E106" s="29" t="s">
        <v>19</v>
      </c>
      <c r="F106" s="29">
        <v>4</v>
      </c>
      <c r="G106" s="33">
        <f>IF(E106="","",VLOOKUP(E106,Cennik!A:G,4,0))</f>
        <v>0</v>
      </c>
      <c r="H106" s="34">
        <f t="shared" si="4"/>
        <v>0</v>
      </c>
      <c r="I106" s="7">
        <f t="shared" si="3"/>
        <v>0</v>
      </c>
      <c r="J106" s="91">
        <f>IF(E106="","",VLOOKUP(E106,Cennik!A:F,6,0))</f>
        <v>0</v>
      </c>
    </row>
    <row r="107" spans="1:10">
      <c r="A107" s="3"/>
      <c r="B107" s="29">
        <v>9</v>
      </c>
      <c r="C107" s="11" t="s">
        <v>263</v>
      </c>
      <c r="D107" s="31" t="str">
        <f>VLOOKUP(E107,Cennik!A:G,2,0)</f>
        <v>koc</v>
      </c>
      <c r="E107" s="29" t="s">
        <v>21</v>
      </c>
      <c r="F107" s="29">
        <v>4</v>
      </c>
      <c r="G107" s="33">
        <f>IF(E107="","",VLOOKUP(E107,Cennik!A:G,4,0))</f>
        <v>0</v>
      </c>
      <c r="H107" s="34">
        <f t="shared" si="4"/>
        <v>0</v>
      </c>
      <c r="I107" s="7">
        <f t="shared" si="3"/>
        <v>0</v>
      </c>
      <c r="J107" s="91">
        <f>IF(E107="","",VLOOKUP(E107,Cennik!A:F,6,0))</f>
        <v>0</v>
      </c>
    </row>
    <row r="108" spans="1:10">
      <c r="A108" s="3"/>
      <c r="B108" s="29">
        <v>9</v>
      </c>
      <c r="C108" s="11" t="s">
        <v>264</v>
      </c>
      <c r="D108" s="31" t="str">
        <f>VLOOKUP(E108,Cennik!A:G,2,0)</f>
        <v>szafa</v>
      </c>
      <c r="E108" s="29" t="s">
        <v>146</v>
      </c>
      <c r="F108" s="29">
        <v>2</v>
      </c>
      <c r="G108" s="33">
        <f>IF(E108="","",VLOOKUP(E108,Cennik!A:G,4,0))</f>
        <v>0</v>
      </c>
      <c r="H108" s="34">
        <f t="shared" si="4"/>
        <v>0</v>
      </c>
      <c r="I108" s="7">
        <f t="shared" si="3"/>
        <v>0</v>
      </c>
      <c r="J108" s="91">
        <f>IF(E108="","",VLOOKUP(E108,Cennik!A:F,6,0))</f>
        <v>0</v>
      </c>
    </row>
    <row r="109" spans="1:10">
      <c r="A109" s="3" t="s">
        <v>194</v>
      </c>
      <c r="B109" s="29">
        <v>10</v>
      </c>
      <c r="C109" s="11" t="s">
        <v>256</v>
      </c>
      <c r="D109" s="31" t="str">
        <f>VLOOKUP(E109,Cennik!A:G,2,0)</f>
        <v>łóżko metalowepojedyncze</v>
      </c>
      <c r="E109" s="29" t="s">
        <v>7</v>
      </c>
      <c r="F109" s="29">
        <v>4</v>
      </c>
      <c r="G109" s="33">
        <f>IF(E109="","",VLOOKUP(E109,Cennik!A:G,4,0))</f>
        <v>0</v>
      </c>
      <c r="H109" s="34">
        <f t="shared" si="4"/>
        <v>0</v>
      </c>
      <c r="I109" s="7">
        <f t="shared" si="3"/>
        <v>0</v>
      </c>
      <c r="J109" s="91">
        <f>IF(E109="","",VLOOKUP(E109,Cennik!A:F,6,0))</f>
        <v>0</v>
      </c>
    </row>
    <row r="110" spans="1:10">
      <c r="A110" s="3"/>
      <c r="B110" s="29">
        <v>10</v>
      </c>
      <c r="C110" s="11" t="s">
        <v>265</v>
      </c>
      <c r="D110" s="31" t="str">
        <f>VLOOKUP(E110,Cennik!A:G,2,0)</f>
        <v>stolik</v>
      </c>
      <c r="E110" s="29" t="s">
        <v>147</v>
      </c>
      <c r="F110" s="29">
        <v>1</v>
      </c>
      <c r="G110" s="33">
        <f>IF(E110="","",VLOOKUP(E110,Cennik!A:G,4,0))</f>
        <v>0</v>
      </c>
      <c r="H110" s="34">
        <f t="shared" si="4"/>
        <v>0</v>
      </c>
      <c r="I110" s="7">
        <f t="shared" si="3"/>
        <v>0</v>
      </c>
      <c r="J110" s="91">
        <f>IF(E110="","",VLOOKUP(E110,Cennik!A:F,6,0))</f>
        <v>0</v>
      </c>
    </row>
    <row r="111" spans="1:10">
      <c r="A111" s="3"/>
      <c r="B111" s="29">
        <v>10</v>
      </c>
      <c r="C111" s="11" t="s">
        <v>266</v>
      </c>
      <c r="D111" s="31" t="str">
        <f>VLOOKUP(E111,Cennik!A:G,2,0)</f>
        <v>krzesła</v>
      </c>
      <c r="E111" s="29" t="s">
        <v>149</v>
      </c>
      <c r="F111" s="29">
        <v>4</v>
      </c>
      <c r="G111" s="33">
        <f>IF(E111="","",VLOOKUP(E111,Cennik!A:G,4,0))</f>
        <v>0</v>
      </c>
      <c r="H111" s="34">
        <f t="shared" si="4"/>
        <v>0</v>
      </c>
      <c r="I111" s="7">
        <f t="shared" si="3"/>
        <v>0</v>
      </c>
      <c r="J111" s="91">
        <f>IF(E111="","",VLOOKUP(E111,Cennik!A:F,6,0))</f>
        <v>0</v>
      </c>
    </row>
    <row r="112" spans="1:10">
      <c r="A112" s="3"/>
      <c r="B112" s="29">
        <v>10</v>
      </c>
      <c r="C112" s="11" t="s">
        <v>267</v>
      </c>
      <c r="D112" s="31" t="str">
        <f>VLOOKUP(E112,Cennik!A:G,2,0)</f>
        <v>kosz na śmieci</v>
      </c>
      <c r="E112" s="29" t="s">
        <v>23</v>
      </c>
      <c r="F112" s="29">
        <v>1</v>
      </c>
      <c r="G112" s="33">
        <f>IF(E112="","",VLOOKUP(E112,Cennik!A:G,4,0))</f>
        <v>0</v>
      </c>
      <c r="H112" s="34">
        <f t="shared" si="4"/>
        <v>0</v>
      </c>
      <c r="I112" s="7">
        <f t="shared" si="3"/>
        <v>0</v>
      </c>
      <c r="J112" s="91">
        <f>IF(E112="","",VLOOKUP(E112,Cennik!A:F,6,0))</f>
        <v>0</v>
      </c>
    </row>
    <row r="113" spans="1:10">
      <c r="A113" s="3"/>
      <c r="B113" s="29">
        <v>10</v>
      </c>
      <c r="C113" s="11" t="s">
        <v>257</v>
      </c>
      <c r="D113" s="31" t="str">
        <f>VLOOKUP(E113,Cennik!A:G,2,0)</f>
        <v>łóżko piętrowe</v>
      </c>
      <c r="E113" s="29" t="s">
        <v>9</v>
      </c>
      <c r="F113" s="29">
        <v>1</v>
      </c>
      <c r="G113" s="33">
        <f>IF(E113="","",VLOOKUP(E113,Cennik!A:G,4,0))</f>
        <v>0</v>
      </c>
      <c r="H113" s="34">
        <f t="shared" si="4"/>
        <v>0</v>
      </c>
      <c r="I113" s="7">
        <f t="shared" si="3"/>
        <v>0</v>
      </c>
      <c r="J113" s="91">
        <f>IF(E113="","",VLOOKUP(E113,Cennik!A:F,6,0))</f>
        <v>0</v>
      </c>
    </row>
    <row r="114" spans="1:10">
      <c r="A114" s="3"/>
      <c r="B114" s="29">
        <v>10</v>
      </c>
      <c r="C114" s="11" t="s">
        <v>258</v>
      </c>
      <c r="D114" s="31" t="str">
        <f>VLOOKUP(E114,Cennik!A:G,2,0)</f>
        <v>materac</v>
      </c>
      <c r="E114" s="29" t="s">
        <v>11</v>
      </c>
      <c r="F114" s="29">
        <v>6</v>
      </c>
      <c r="G114" s="33">
        <f>IF(E114="","",VLOOKUP(E114,Cennik!A:G,4,0))</f>
        <v>0</v>
      </c>
      <c r="H114" s="34">
        <f t="shared" si="4"/>
        <v>0</v>
      </c>
      <c r="I114" s="7">
        <f t="shared" si="3"/>
        <v>0</v>
      </c>
      <c r="J114" s="91">
        <f>IF(E114="","",VLOOKUP(E114,Cennik!A:F,6,0))</f>
        <v>0</v>
      </c>
    </row>
    <row r="115" spans="1:10">
      <c r="A115" s="3"/>
      <c r="B115" s="29">
        <v>10</v>
      </c>
      <c r="C115" s="11" t="s">
        <v>259</v>
      </c>
      <c r="D115" s="31" t="str">
        <f>VLOOKUP(E115,Cennik!A:G,2,0)</f>
        <v>prześcieradło</v>
      </c>
      <c r="E115" s="29" t="s">
        <v>13</v>
      </c>
      <c r="F115" s="29">
        <v>6</v>
      </c>
      <c r="G115" s="33">
        <f>IF(E115="","",VLOOKUP(E115,Cennik!A:G,4,0))</f>
        <v>0</v>
      </c>
      <c r="H115" s="34">
        <f t="shared" si="4"/>
        <v>0</v>
      </c>
      <c r="I115" s="7">
        <f t="shared" si="3"/>
        <v>0</v>
      </c>
      <c r="J115" s="91">
        <f>IF(E115="","",VLOOKUP(E115,Cennik!A:F,6,0))</f>
        <v>0</v>
      </c>
    </row>
    <row r="116" spans="1:10">
      <c r="A116" s="3"/>
      <c r="B116" s="29">
        <v>10</v>
      </c>
      <c r="C116" s="11" t="s">
        <v>260</v>
      </c>
      <c r="D116" s="31" t="str">
        <f>VLOOKUP(E116,Cennik!A:G,2,0)</f>
        <v>mata ochronna</v>
      </c>
      <c r="E116" s="29" t="s">
        <v>15</v>
      </c>
      <c r="F116" s="29">
        <v>6</v>
      </c>
      <c r="G116" s="33">
        <f>IF(E116="","",VLOOKUP(E116,Cennik!A:G,4,0))</f>
        <v>0</v>
      </c>
      <c r="H116" s="34">
        <f t="shared" si="4"/>
        <v>0</v>
      </c>
      <c r="I116" s="7">
        <f t="shared" si="3"/>
        <v>0</v>
      </c>
      <c r="J116" s="91">
        <f>IF(E116="","",VLOOKUP(E116,Cennik!A:F,6,0))</f>
        <v>0</v>
      </c>
    </row>
    <row r="117" spans="1:10">
      <c r="A117" s="3"/>
      <c r="B117" s="29">
        <v>10</v>
      </c>
      <c r="C117" s="11" t="s">
        <v>261</v>
      </c>
      <c r="D117" s="31" t="str">
        <f>VLOOKUP(E117,Cennik!A:G,2,0)</f>
        <v>pościel</v>
      </c>
      <c r="E117" s="29" t="s">
        <v>17</v>
      </c>
      <c r="F117" s="29">
        <v>6</v>
      </c>
      <c r="G117" s="33">
        <f>IF(E117="","",VLOOKUP(E117,Cennik!A:G,4,0))</f>
        <v>0</v>
      </c>
      <c r="H117" s="34">
        <f t="shared" si="4"/>
        <v>0</v>
      </c>
      <c r="I117" s="7">
        <f t="shared" si="3"/>
        <v>0</v>
      </c>
      <c r="J117" s="91">
        <f>IF(E117="","",VLOOKUP(E117,Cennik!A:F,6,0))</f>
        <v>0</v>
      </c>
    </row>
    <row r="118" spans="1:10">
      <c r="A118" s="3"/>
      <c r="B118" s="29">
        <v>10</v>
      </c>
      <c r="C118" s="11" t="s">
        <v>262</v>
      </c>
      <c r="D118" s="31" t="str">
        <f>VLOOKUP(E118,Cennik!A:G,2,0)</f>
        <v>poduszka</v>
      </c>
      <c r="E118" s="29" t="s">
        <v>19</v>
      </c>
      <c r="F118" s="29">
        <v>6</v>
      </c>
      <c r="G118" s="33">
        <f>IF(E118="","",VLOOKUP(E118,Cennik!A:G,4,0))</f>
        <v>0</v>
      </c>
      <c r="H118" s="34">
        <f t="shared" si="4"/>
        <v>0</v>
      </c>
      <c r="I118" s="7">
        <f t="shared" si="3"/>
        <v>0</v>
      </c>
      <c r="J118" s="91">
        <f>IF(E118="","",VLOOKUP(E118,Cennik!A:F,6,0))</f>
        <v>0</v>
      </c>
    </row>
    <row r="119" spans="1:10">
      <c r="A119" s="3"/>
      <c r="B119" s="29">
        <v>10</v>
      </c>
      <c r="C119" s="11" t="s">
        <v>263</v>
      </c>
      <c r="D119" s="31" t="str">
        <f>VLOOKUP(E119,Cennik!A:G,2,0)</f>
        <v>koc</v>
      </c>
      <c r="E119" s="29" t="s">
        <v>21</v>
      </c>
      <c r="F119" s="29">
        <v>6</v>
      </c>
      <c r="G119" s="33">
        <f>IF(E119="","",VLOOKUP(E119,Cennik!A:G,4,0))</f>
        <v>0</v>
      </c>
      <c r="H119" s="34">
        <f t="shared" si="4"/>
        <v>0</v>
      </c>
      <c r="I119" s="7">
        <f t="shared" si="3"/>
        <v>0</v>
      </c>
      <c r="J119" s="91">
        <f>IF(E119="","",VLOOKUP(E119,Cennik!A:F,6,0))</f>
        <v>0</v>
      </c>
    </row>
    <row r="120" spans="1:10">
      <c r="A120" s="3"/>
      <c r="B120" s="29">
        <v>10</v>
      </c>
      <c r="C120" s="11" t="s">
        <v>264</v>
      </c>
      <c r="D120" s="31" t="str">
        <f>VLOOKUP(E120,Cennik!A:G,2,0)</f>
        <v>szafa</v>
      </c>
      <c r="E120" s="29" t="s">
        <v>146</v>
      </c>
      <c r="F120" s="29">
        <v>3</v>
      </c>
      <c r="G120" s="33">
        <f>IF(E120="","",VLOOKUP(E120,Cennik!A:G,4,0))</f>
        <v>0</v>
      </c>
      <c r="H120" s="34">
        <f t="shared" si="4"/>
        <v>0</v>
      </c>
      <c r="I120" s="7">
        <f t="shared" si="3"/>
        <v>0</v>
      </c>
      <c r="J120" s="91">
        <f>IF(E120="","",VLOOKUP(E120,Cennik!A:F,6,0))</f>
        <v>0</v>
      </c>
    </row>
    <row r="121" spans="1:10">
      <c r="A121" s="3" t="s">
        <v>225</v>
      </c>
      <c r="B121" s="29">
        <v>12</v>
      </c>
      <c r="C121" s="11" t="s">
        <v>308</v>
      </c>
      <c r="D121" s="31" t="str">
        <f>IF(E121="","",VLOOKUP(E121,Cennik!A:G,2,0))</f>
        <v>dozownik na mydło w płynie</v>
      </c>
      <c r="E121" s="29" t="s">
        <v>212</v>
      </c>
      <c r="F121" s="32">
        <v>2</v>
      </c>
      <c r="G121" s="33">
        <f>IF(E121="","",VLOOKUP(E121,Cennik!A:G,4,0))</f>
        <v>0</v>
      </c>
      <c r="H121" s="34">
        <f t="shared" ref="H121:H179" si="5">IF(G121="","",F121*G121)</f>
        <v>0</v>
      </c>
      <c r="I121" s="7">
        <f t="shared" ref="I121:I178" si="6">IF(H121="","",H121*(1+J121))</f>
        <v>0</v>
      </c>
      <c r="J121" s="91">
        <f>IF(E121="","",VLOOKUP(E121,Cennik!A:F,6,0))</f>
        <v>0</v>
      </c>
    </row>
    <row r="122" spans="1:10">
      <c r="A122" s="3"/>
      <c r="B122" s="29">
        <v>12</v>
      </c>
      <c r="C122" s="11" t="s">
        <v>312</v>
      </c>
      <c r="D122" s="31" t="str">
        <f>IF(E122="","",VLOOKUP(E122,Cennik!A:G,2,0))</f>
        <v>dozownik na papier toaletowy</v>
      </c>
      <c r="E122" s="29" t="s">
        <v>143</v>
      </c>
      <c r="F122" s="32">
        <v>1</v>
      </c>
      <c r="G122" s="33">
        <f>IF(E122="","",VLOOKUP(E122,Cennik!A:G,4,0))</f>
        <v>0</v>
      </c>
      <c r="H122" s="34">
        <f t="shared" si="5"/>
        <v>0</v>
      </c>
      <c r="I122" s="7">
        <f t="shared" si="6"/>
        <v>0</v>
      </c>
      <c r="J122" s="91">
        <f>IF(E122="","",VLOOKUP(E122,Cennik!A:F,6,0))</f>
        <v>0</v>
      </c>
    </row>
    <row r="123" spans="1:10">
      <c r="A123" s="3"/>
      <c r="B123" s="29">
        <v>12</v>
      </c>
      <c r="C123" s="11" t="s">
        <v>313</v>
      </c>
      <c r="D123" s="31" t="str">
        <f>IF(E123="","",VLOOKUP(E123,Cennik!A:G,2,0))</f>
        <v>szczotka toaletowa</v>
      </c>
      <c r="E123" s="29" t="s">
        <v>139</v>
      </c>
      <c r="F123" s="32">
        <v>1</v>
      </c>
      <c r="G123" s="33">
        <f>IF(E123="","",VLOOKUP(E123,Cennik!A:G,4,0))</f>
        <v>0</v>
      </c>
      <c r="H123" s="34">
        <f t="shared" si="5"/>
        <v>0</v>
      </c>
      <c r="I123" s="7">
        <f t="shared" si="6"/>
        <v>0</v>
      </c>
      <c r="J123" s="91">
        <f>IF(E123="","",VLOOKUP(E123,Cennik!A:F,6,0))</f>
        <v>0</v>
      </c>
    </row>
    <row r="124" spans="1:10">
      <c r="A124" s="3"/>
      <c r="B124" s="29">
        <v>12</v>
      </c>
      <c r="C124" s="11" t="s">
        <v>314</v>
      </c>
      <c r="D124" s="31" t="str">
        <f>VLOOKUP(E124,Cennik!A:G,2,0)</f>
        <v>lustro</v>
      </c>
      <c r="E124" s="29" t="s">
        <v>213</v>
      </c>
      <c r="F124" s="32">
        <v>2</v>
      </c>
      <c r="G124" s="33">
        <f>IF(E124="","",VLOOKUP(E124,Cennik!A:G,4,0))</f>
        <v>0</v>
      </c>
      <c r="H124" s="34">
        <f t="shared" si="5"/>
        <v>0</v>
      </c>
      <c r="I124" s="7">
        <f t="shared" si="6"/>
        <v>0</v>
      </c>
      <c r="J124" s="91">
        <f>IF(E124="","",VLOOKUP(E124,Cennik!A:F,6,0))</f>
        <v>0</v>
      </c>
    </row>
    <row r="125" spans="1:10">
      <c r="A125" s="3"/>
      <c r="B125" s="29">
        <v>12</v>
      </c>
      <c r="C125" s="11" t="s">
        <v>315</v>
      </c>
      <c r="D125" s="31" t="str">
        <f>VLOOKUP(E125,Cennik!A:G,2,0)</f>
        <v>haczyki podwójne</v>
      </c>
      <c r="E125" s="29" t="s">
        <v>141</v>
      </c>
      <c r="F125" s="32">
        <v>4</v>
      </c>
      <c r="G125" s="33">
        <f>IF(E125="","",VLOOKUP(E125,Cennik!A:G,4,0))</f>
        <v>0</v>
      </c>
      <c r="H125" s="34">
        <f t="shared" si="5"/>
        <v>0</v>
      </c>
      <c r="I125" s="7">
        <f t="shared" si="6"/>
        <v>0</v>
      </c>
      <c r="J125" s="91">
        <f>IF(E125="","",VLOOKUP(E125,Cennik!A:F,6,0))</f>
        <v>0</v>
      </c>
    </row>
    <row r="126" spans="1:10">
      <c r="A126" s="3" t="s">
        <v>224</v>
      </c>
      <c r="B126" s="29">
        <v>13</v>
      </c>
      <c r="C126" s="11" t="s">
        <v>308</v>
      </c>
      <c r="D126" s="31" t="str">
        <f>IF(E126="","",VLOOKUP(E126,Cennik!A:G,2,0))</f>
        <v>dozownik na mydło w płynie</v>
      </c>
      <c r="E126" s="29" t="s">
        <v>212</v>
      </c>
      <c r="F126" s="32">
        <v>1</v>
      </c>
      <c r="G126" s="33">
        <f>IF(E126="","",VLOOKUP(E126,Cennik!A:G,4,0))</f>
        <v>0</v>
      </c>
      <c r="H126" s="34">
        <f t="shared" si="5"/>
        <v>0</v>
      </c>
      <c r="I126" s="7">
        <f t="shared" si="6"/>
        <v>0</v>
      </c>
      <c r="J126" s="91">
        <f>IF(E126="","",VLOOKUP(E126,Cennik!A:F,6,0))</f>
        <v>0</v>
      </c>
    </row>
    <row r="127" spans="1:10">
      <c r="A127" s="3"/>
      <c r="B127" s="29">
        <v>13</v>
      </c>
      <c r="C127" s="11" t="s">
        <v>312</v>
      </c>
      <c r="D127" s="31" t="str">
        <f>IF(E127="","",VLOOKUP(E127,Cennik!A:G,2,0))</f>
        <v>dozownik na papier toaletowy</v>
      </c>
      <c r="E127" s="29" t="s">
        <v>143</v>
      </c>
      <c r="F127" s="32">
        <v>1</v>
      </c>
      <c r="G127" s="33">
        <f>IF(E127="","",VLOOKUP(E127,Cennik!A:G,4,0))</f>
        <v>0</v>
      </c>
      <c r="H127" s="34">
        <f t="shared" si="5"/>
        <v>0</v>
      </c>
      <c r="I127" s="7">
        <f t="shared" si="6"/>
        <v>0</v>
      </c>
      <c r="J127" s="91">
        <f>IF(E127="","",VLOOKUP(E127,Cennik!A:F,6,0))</f>
        <v>0</v>
      </c>
    </row>
    <row r="128" spans="1:10">
      <c r="A128" s="3"/>
      <c r="B128" s="29">
        <v>13</v>
      </c>
      <c r="C128" s="11" t="s">
        <v>313</v>
      </c>
      <c r="D128" s="31" t="str">
        <f>IF(E128="","",VLOOKUP(E128,Cennik!A:G,2,0))</f>
        <v>szczotka toaletowa</v>
      </c>
      <c r="E128" s="29" t="s">
        <v>139</v>
      </c>
      <c r="F128" s="32">
        <v>1</v>
      </c>
      <c r="G128" s="33">
        <f>IF(E128="","",VLOOKUP(E128,Cennik!A:G,4,0))</f>
        <v>0</v>
      </c>
      <c r="H128" s="34">
        <f t="shared" si="5"/>
        <v>0</v>
      </c>
      <c r="I128" s="7">
        <f t="shared" si="6"/>
        <v>0</v>
      </c>
      <c r="J128" s="91">
        <f>IF(E128="","",VLOOKUP(E128,Cennik!A:F,6,0))</f>
        <v>0</v>
      </c>
    </row>
    <row r="129" spans="1:10">
      <c r="A129" s="3"/>
      <c r="B129" s="29">
        <v>13</v>
      </c>
      <c r="C129" s="11" t="s">
        <v>314</v>
      </c>
      <c r="D129" s="31" t="str">
        <f>VLOOKUP(E129,Cennik!A:G,2,0)</f>
        <v>lustro</v>
      </c>
      <c r="E129" s="29" t="s">
        <v>213</v>
      </c>
      <c r="F129" s="32">
        <v>2</v>
      </c>
      <c r="G129" s="33">
        <f>IF(E129="","",VLOOKUP(E129,Cennik!A:G,4,0))</f>
        <v>0</v>
      </c>
      <c r="H129" s="34">
        <f t="shared" si="5"/>
        <v>0</v>
      </c>
      <c r="I129" s="7">
        <f t="shared" si="6"/>
        <v>0</v>
      </c>
      <c r="J129" s="91">
        <f>IF(E129="","",VLOOKUP(E129,Cennik!A:F,6,0))</f>
        <v>0</v>
      </c>
    </row>
    <row r="130" spans="1:10">
      <c r="A130" s="3"/>
      <c r="B130" s="29">
        <v>13</v>
      </c>
      <c r="C130" s="11" t="s">
        <v>315</v>
      </c>
      <c r="D130" s="31" t="str">
        <f>VLOOKUP(E130,Cennik!A:G,2,0)</f>
        <v>haczyki podwójne</v>
      </c>
      <c r="E130" s="29" t="s">
        <v>141</v>
      </c>
      <c r="F130" s="32">
        <v>3</v>
      </c>
      <c r="G130" s="33">
        <f>IF(E130="","",VLOOKUP(E130,Cennik!A:G,4,0))</f>
        <v>0</v>
      </c>
      <c r="H130" s="34">
        <f t="shared" si="5"/>
        <v>0</v>
      </c>
      <c r="I130" s="7">
        <f t="shared" si="6"/>
        <v>0</v>
      </c>
      <c r="J130" s="91">
        <f>IF(E130="","",VLOOKUP(E130,Cennik!A:F,6,0))</f>
        <v>0</v>
      </c>
    </row>
    <row r="131" spans="1:10" ht="31.5">
      <c r="A131" s="3" t="s">
        <v>152</v>
      </c>
      <c r="B131" s="30">
        <v>14</v>
      </c>
      <c r="C131" s="11" t="s">
        <v>320</v>
      </c>
      <c r="D131" s="31" t="str">
        <f>VLOOKUP(E131,Cennik!A:G,2,0)</f>
        <v>stolik komputerowy</v>
      </c>
      <c r="E131" s="29" t="s">
        <v>154</v>
      </c>
      <c r="F131" s="29">
        <v>1</v>
      </c>
      <c r="G131" s="33">
        <f>IF(E131="","",VLOOKUP(E131,Cennik!A:G,4,0))</f>
        <v>0</v>
      </c>
      <c r="H131" s="34">
        <f t="shared" si="5"/>
        <v>0</v>
      </c>
      <c r="I131" s="7">
        <f t="shared" si="6"/>
        <v>0</v>
      </c>
      <c r="J131" s="91">
        <f>IF(E131="","",VLOOKUP(E131,Cennik!A:F,6,0))</f>
        <v>0</v>
      </c>
    </row>
    <row r="132" spans="1:10">
      <c r="A132" s="3"/>
      <c r="B132" s="30">
        <v>14</v>
      </c>
      <c r="C132" s="11" t="s">
        <v>321</v>
      </c>
      <c r="D132" s="31" t="str">
        <f>VLOOKUP(E132,Cennik!A:G,2,0)</f>
        <v>krzesło obrotowe</v>
      </c>
      <c r="E132" s="29" t="s">
        <v>155</v>
      </c>
      <c r="F132" s="29">
        <v>1</v>
      </c>
      <c r="G132" s="33">
        <f>IF(E132="","",VLOOKUP(E132,Cennik!A:G,4,0))</f>
        <v>0</v>
      </c>
      <c r="H132" s="34">
        <f t="shared" si="5"/>
        <v>0</v>
      </c>
      <c r="I132" s="7">
        <f t="shared" si="6"/>
        <v>0</v>
      </c>
      <c r="J132" s="91">
        <f>IF(E132="","",VLOOKUP(E132,Cennik!A:F,6,0))</f>
        <v>0</v>
      </c>
    </row>
    <row r="133" spans="1:10">
      <c r="A133" s="3" t="s">
        <v>156</v>
      </c>
      <c r="B133" s="29">
        <v>15</v>
      </c>
      <c r="C133" s="11" t="s">
        <v>266</v>
      </c>
      <c r="D133" s="31" t="str">
        <f>VLOOKUP(E133,Cennik!A:G,2,0)</f>
        <v>krzesła</v>
      </c>
      <c r="E133" s="29" t="s">
        <v>149</v>
      </c>
      <c r="F133" s="29">
        <v>1</v>
      </c>
      <c r="G133" s="33">
        <f>IF(E133="","",VLOOKUP(E133,Cennik!A:G,4,0))</f>
        <v>0</v>
      </c>
      <c r="H133" s="34">
        <f t="shared" si="5"/>
        <v>0</v>
      </c>
      <c r="I133" s="7">
        <f t="shared" si="6"/>
        <v>0</v>
      </c>
      <c r="J133" s="91">
        <f>IF(E133="","",VLOOKUP(E133,Cennik!A:F,6,0))</f>
        <v>0</v>
      </c>
    </row>
    <row r="134" spans="1:10">
      <c r="A134" s="3"/>
      <c r="B134" s="29">
        <v>15</v>
      </c>
      <c r="C134" s="11" t="s">
        <v>267</v>
      </c>
      <c r="D134" s="31" t="str">
        <f>VLOOKUP(E134,Cennik!A:G,2,0)</f>
        <v>kosz na śmieci</v>
      </c>
      <c r="E134" s="29" t="s">
        <v>23</v>
      </c>
      <c r="F134" s="29">
        <v>1</v>
      </c>
      <c r="G134" s="33">
        <f>IF(E134="","",VLOOKUP(E134,Cennik!A:G,4,0))</f>
        <v>0</v>
      </c>
      <c r="H134" s="34">
        <f t="shared" si="5"/>
        <v>0</v>
      </c>
      <c r="I134" s="7">
        <f t="shared" si="6"/>
        <v>0</v>
      </c>
      <c r="J134" s="91">
        <f>IF(E134="","",VLOOKUP(E134,Cennik!A:F,6,0))</f>
        <v>0</v>
      </c>
    </row>
    <row r="135" spans="1:10">
      <c r="A135" s="3"/>
      <c r="B135" s="29">
        <v>15</v>
      </c>
      <c r="C135" s="11" t="s">
        <v>322</v>
      </c>
      <c r="D135" s="31" t="str">
        <f>VLOOKUP(E135,Cennik!A:G,2,0)</f>
        <v>biurko</v>
      </c>
      <c r="E135" s="29" t="s">
        <v>51</v>
      </c>
      <c r="F135" s="29">
        <v>1</v>
      </c>
      <c r="G135" s="33">
        <f>IF(E135="","",VLOOKUP(E135,Cennik!A:G,4,0))</f>
        <v>0</v>
      </c>
      <c r="H135" s="34">
        <f t="shared" si="5"/>
        <v>0</v>
      </c>
      <c r="I135" s="7">
        <f t="shared" si="6"/>
        <v>0</v>
      </c>
      <c r="J135" s="91">
        <f>IF(E135="","",VLOOKUP(E135,Cennik!A:F,6,0))</f>
        <v>0</v>
      </c>
    </row>
    <row r="136" spans="1:10">
      <c r="A136" s="3"/>
      <c r="B136" s="29">
        <v>15</v>
      </c>
      <c r="C136" s="11" t="s">
        <v>326</v>
      </c>
      <c r="D136" s="31" t="str">
        <f>VLOOKUP(E136,Cennik!A:G,2,0)</f>
        <v>krzesło obrotowe</v>
      </c>
      <c r="E136" s="29" t="s">
        <v>53</v>
      </c>
      <c r="F136" s="29">
        <v>1</v>
      </c>
      <c r="G136" s="33">
        <f>IF(E136="","",VLOOKUP(E136,Cennik!A:G,4,0))</f>
        <v>0</v>
      </c>
      <c r="H136" s="34">
        <f t="shared" si="5"/>
        <v>0</v>
      </c>
      <c r="I136" s="7">
        <f t="shared" si="6"/>
        <v>0</v>
      </c>
      <c r="J136" s="91">
        <f>IF(E136="","",VLOOKUP(E136,Cennik!A:F,6,0))</f>
        <v>0</v>
      </c>
    </row>
    <row r="137" spans="1:10">
      <c r="A137" s="3"/>
      <c r="B137" s="29">
        <v>15</v>
      </c>
      <c r="C137" s="11" t="s">
        <v>327</v>
      </c>
      <c r="D137" s="31" t="str">
        <f>VLOOKUP(E137,Cennik!A:G,2,0)</f>
        <v xml:space="preserve">szafa aktowa </v>
      </c>
      <c r="E137" s="29" t="s">
        <v>58</v>
      </c>
      <c r="F137" s="29">
        <v>2</v>
      </c>
      <c r="G137" s="33">
        <f>IF(E137="","",VLOOKUP(E137,Cennik!A:G,4,0))</f>
        <v>0</v>
      </c>
      <c r="H137" s="34">
        <f t="shared" si="5"/>
        <v>0</v>
      </c>
      <c r="I137" s="7">
        <f t="shared" si="6"/>
        <v>0</v>
      </c>
      <c r="J137" s="91">
        <f>IF(E137="","",VLOOKUP(E137,Cennik!A:F,6,0))</f>
        <v>0</v>
      </c>
    </row>
    <row r="138" spans="1:10">
      <c r="A138" s="3" t="s">
        <v>159</v>
      </c>
      <c r="B138" s="29">
        <v>16</v>
      </c>
      <c r="C138" s="11" t="s">
        <v>266</v>
      </c>
      <c r="D138" s="31" t="str">
        <f>VLOOKUP(E138,Cennik!A:G,2,0)</f>
        <v>krzesła</v>
      </c>
      <c r="E138" s="29" t="s">
        <v>149</v>
      </c>
      <c r="F138" s="29">
        <v>7</v>
      </c>
      <c r="G138" s="33">
        <f>IF(E138="","",VLOOKUP(E138,Cennik!A:G,4,0))</f>
        <v>0</v>
      </c>
      <c r="H138" s="34">
        <f t="shared" si="5"/>
        <v>0</v>
      </c>
      <c r="I138" s="7">
        <f t="shared" si="6"/>
        <v>0</v>
      </c>
      <c r="J138" s="91">
        <f>IF(E138="","",VLOOKUP(E138,Cennik!A:F,6,0))</f>
        <v>0</v>
      </c>
    </row>
    <row r="139" spans="1:10">
      <c r="A139" s="3"/>
      <c r="B139" s="29">
        <v>16</v>
      </c>
      <c r="C139" s="11" t="s">
        <v>326</v>
      </c>
      <c r="D139" s="31" t="str">
        <f>VLOOKUP(E139,Cennik!A:G,2,0)</f>
        <v>krzesło obrotowe</v>
      </c>
      <c r="E139" s="29" t="s">
        <v>53</v>
      </c>
      <c r="F139" s="29">
        <v>1</v>
      </c>
      <c r="G139" s="33">
        <f>IF(E139="","",VLOOKUP(E139,Cennik!A:G,4,0))</f>
        <v>0</v>
      </c>
      <c r="H139" s="34">
        <f t="shared" si="5"/>
        <v>0</v>
      </c>
      <c r="I139" s="7">
        <f t="shared" si="6"/>
        <v>0</v>
      </c>
      <c r="J139" s="91">
        <f>IF(E139="","",VLOOKUP(E139,Cennik!A:F,6,0))</f>
        <v>0</v>
      </c>
    </row>
    <row r="140" spans="1:10">
      <c r="A140" s="3"/>
      <c r="B140" s="29">
        <v>16</v>
      </c>
      <c r="C140" s="11" t="s">
        <v>328</v>
      </c>
      <c r="D140" s="31" t="str">
        <f>VLOOKUP(E140,Cennik!A:G,2,0)</f>
        <v>biurko</v>
      </c>
      <c r="E140" s="29" t="s">
        <v>160</v>
      </c>
      <c r="F140" s="29">
        <v>1</v>
      </c>
      <c r="G140" s="33">
        <f>IF(E140="","",VLOOKUP(E140,Cennik!A:G,4,0))</f>
        <v>0</v>
      </c>
      <c r="H140" s="34">
        <f t="shared" si="5"/>
        <v>0</v>
      </c>
      <c r="I140" s="7">
        <f t="shared" si="6"/>
        <v>0</v>
      </c>
      <c r="J140" s="91">
        <f>IF(E140="","",VLOOKUP(E140,Cennik!A:F,6,0))</f>
        <v>0</v>
      </c>
    </row>
    <row r="141" spans="1:10">
      <c r="A141" s="3"/>
      <c r="B141" s="29">
        <v>16</v>
      </c>
      <c r="C141" s="11" t="s">
        <v>311</v>
      </c>
      <c r="D141" s="31" t="str">
        <f>VLOOKUP(E141,Cennik!A:G,2,0)</f>
        <v>stół okrągły</v>
      </c>
      <c r="E141" s="29" t="s">
        <v>184</v>
      </c>
      <c r="F141" s="29">
        <v>1</v>
      </c>
      <c r="G141" s="33">
        <f>IF(E141="","",VLOOKUP(E141,Cennik!A:G,4,0))</f>
        <v>0</v>
      </c>
      <c r="H141" s="34">
        <f t="shared" si="5"/>
        <v>0</v>
      </c>
      <c r="I141" s="7">
        <f t="shared" si="6"/>
        <v>0</v>
      </c>
      <c r="J141" s="91">
        <f>IF(E141="","",VLOOKUP(E141,Cennik!A:F,6,0))</f>
        <v>0</v>
      </c>
    </row>
    <row r="142" spans="1:10">
      <c r="A142" s="3"/>
      <c r="B142" s="29">
        <v>16</v>
      </c>
      <c r="C142" s="11" t="s">
        <v>330</v>
      </c>
      <c r="D142" s="31" t="str">
        <f>VLOOKUP(E142,Cennik!A:G,2,0)</f>
        <v xml:space="preserve">szafa aktowa </v>
      </c>
      <c r="E142" s="29" t="s">
        <v>162</v>
      </c>
      <c r="F142" s="29">
        <v>1</v>
      </c>
      <c r="G142" s="33">
        <f>IF(E142="","",VLOOKUP(E142,Cennik!A:G,4,0))</f>
        <v>0</v>
      </c>
      <c r="H142" s="34">
        <f t="shared" si="5"/>
        <v>0</v>
      </c>
      <c r="I142" s="7">
        <f t="shared" si="6"/>
        <v>0</v>
      </c>
      <c r="J142" s="91">
        <f>IF(E142="","",VLOOKUP(E142,Cennik!A:F,6,0))</f>
        <v>0</v>
      </c>
    </row>
    <row r="143" spans="1:10">
      <c r="A143" s="3"/>
      <c r="B143" s="29">
        <v>16</v>
      </c>
      <c r="C143" s="11" t="s">
        <v>331</v>
      </c>
      <c r="D143" s="31" t="str">
        <f>VLOOKUP(E143,Cennik!A:G,2,0)</f>
        <v>regał otwarty</v>
      </c>
      <c r="E143" s="29" t="s">
        <v>40</v>
      </c>
      <c r="F143" s="29">
        <v>1</v>
      </c>
      <c r="G143" s="33">
        <f>IF(E143="","",VLOOKUP(E143,Cennik!A:G,4,0))</f>
        <v>0</v>
      </c>
      <c r="H143" s="34">
        <f t="shared" si="5"/>
        <v>0</v>
      </c>
      <c r="I143" s="7">
        <f t="shared" si="6"/>
        <v>0</v>
      </c>
      <c r="J143" s="91">
        <f>IF(E143="","",VLOOKUP(E143,Cennik!A:F,6,0))</f>
        <v>0</v>
      </c>
    </row>
    <row r="144" spans="1:10">
      <c r="A144" s="3"/>
      <c r="B144" s="29">
        <v>16</v>
      </c>
      <c r="C144" s="11" t="s">
        <v>332</v>
      </c>
      <c r="D144" s="31" t="str">
        <f>VLOOKUP(E144,Cennik!A:G,2,0)</f>
        <v>wieszak okrągły</v>
      </c>
      <c r="E144" s="29" t="s">
        <v>164</v>
      </c>
      <c r="F144" s="29">
        <v>1</v>
      </c>
      <c r="G144" s="33">
        <f>IF(E144="","",VLOOKUP(E144,Cennik!A:G,4,0))</f>
        <v>0</v>
      </c>
      <c r="H144" s="34">
        <f t="shared" si="5"/>
        <v>0</v>
      </c>
      <c r="I144" s="7">
        <f t="shared" si="6"/>
        <v>0</v>
      </c>
      <c r="J144" s="91">
        <f>IF(E144="","",VLOOKUP(E144,Cennik!A:F,6,0))</f>
        <v>0</v>
      </c>
    </row>
    <row r="145" spans="1:10">
      <c r="A145" s="3" t="s">
        <v>165</v>
      </c>
      <c r="B145" s="29">
        <v>18</v>
      </c>
      <c r="C145" s="11" t="s">
        <v>266</v>
      </c>
      <c r="D145" s="31" t="str">
        <f>VLOOKUP(E145,Cennik!A:G,2,0)</f>
        <v>krzesła</v>
      </c>
      <c r="E145" s="29" t="s">
        <v>149</v>
      </c>
      <c r="F145" s="29">
        <v>4</v>
      </c>
      <c r="G145" s="33">
        <f>IF(E145="","",VLOOKUP(E145,Cennik!A:G,4,0))</f>
        <v>0</v>
      </c>
      <c r="H145" s="34">
        <f t="shared" si="5"/>
        <v>0</v>
      </c>
      <c r="I145" s="7">
        <f t="shared" si="6"/>
        <v>0</v>
      </c>
      <c r="J145" s="91">
        <f>IF(E145="","",VLOOKUP(E145,Cennik!A:F,6,0))</f>
        <v>0</v>
      </c>
    </row>
    <row r="146" spans="1:10">
      <c r="A146" s="3"/>
      <c r="B146" s="29">
        <v>18</v>
      </c>
      <c r="C146" s="11" t="s">
        <v>267</v>
      </c>
      <c r="D146" s="31" t="str">
        <f>VLOOKUP(E146,Cennik!A:G,2,0)</f>
        <v>kosz na śmieci</v>
      </c>
      <c r="E146" s="29" t="s">
        <v>23</v>
      </c>
      <c r="F146" s="29">
        <v>1</v>
      </c>
      <c r="G146" s="33">
        <f>IF(E146="","",VLOOKUP(E146,Cennik!A:G,4,0))</f>
        <v>0</v>
      </c>
      <c r="H146" s="34">
        <f t="shared" si="5"/>
        <v>0</v>
      </c>
      <c r="I146" s="7">
        <f t="shared" si="6"/>
        <v>0</v>
      </c>
      <c r="J146" s="91">
        <f>IF(E146="","",VLOOKUP(E146,Cennik!A:F,6,0))</f>
        <v>0</v>
      </c>
    </row>
    <row r="147" spans="1:10">
      <c r="A147" s="3"/>
      <c r="B147" s="29">
        <v>18</v>
      </c>
      <c r="C147" s="11" t="s">
        <v>329</v>
      </c>
      <c r="D147" s="31" t="str">
        <f>VLOOKUP(E147,Cennik!A:G,2,0)</f>
        <v>szafka wisząca</v>
      </c>
      <c r="E147" s="29" t="s">
        <v>169</v>
      </c>
      <c r="F147" s="29">
        <v>1</v>
      </c>
      <c r="G147" s="33">
        <f>IF(E147="","",VLOOKUP(E147,Cennik!A:G,4,0))</f>
        <v>0</v>
      </c>
      <c r="H147" s="34">
        <f t="shared" si="5"/>
        <v>0</v>
      </c>
      <c r="I147" s="7">
        <f t="shared" si="6"/>
        <v>0</v>
      </c>
      <c r="J147" s="91">
        <f>IF(E147="","",VLOOKUP(E147,Cennik!A:F,6,0))</f>
        <v>0</v>
      </c>
    </row>
    <row r="148" spans="1:10">
      <c r="A148" s="3"/>
      <c r="B148" s="29">
        <v>18</v>
      </c>
      <c r="C148" s="11" t="s">
        <v>333</v>
      </c>
      <c r="D148" s="31" t="str">
        <f>VLOOKUP(E148,Cennik!A:G,2,0)</f>
        <v>stół</v>
      </c>
      <c r="E148" s="29" t="s">
        <v>166</v>
      </c>
      <c r="F148" s="29">
        <v>1</v>
      </c>
      <c r="G148" s="33">
        <f>IF(E148="","",VLOOKUP(E148,Cennik!A:G,4,0))</f>
        <v>0</v>
      </c>
      <c r="H148" s="34">
        <f t="shared" si="5"/>
        <v>0</v>
      </c>
      <c r="I148" s="7">
        <f t="shared" si="6"/>
        <v>0</v>
      </c>
      <c r="J148" s="91">
        <f>IF(E148="","",VLOOKUP(E148,Cennik!A:F,6,0))</f>
        <v>0</v>
      </c>
    </row>
    <row r="149" spans="1:10">
      <c r="A149" s="3"/>
      <c r="B149" s="29">
        <v>18</v>
      </c>
      <c r="C149" s="11" t="s">
        <v>334</v>
      </c>
      <c r="D149" s="31" t="str">
        <f>VLOOKUP(E149,Cennik!A:G,2,0)</f>
        <v>szafka gospodarcza</v>
      </c>
      <c r="E149" s="29" t="s">
        <v>167</v>
      </c>
      <c r="F149" s="29">
        <v>1</v>
      </c>
      <c r="G149" s="33">
        <f>IF(E149="","",VLOOKUP(E149,Cennik!A:G,4,0))</f>
        <v>0</v>
      </c>
      <c r="H149" s="34">
        <f t="shared" si="5"/>
        <v>0</v>
      </c>
      <c r="I149" s="7">
        <f t="shared" si="6"/>
        <v>0</v>
      </c>
      <c r="J149" s="91">
        <f>IF(E149="","",VLOOKUP(E149,Cennik!A:F,6,0))</f>
        <v>0</v>
      </c>
    </row>
    <row r="150" spans="1:10">
      <c r="A150" s="3"/>
      <c r="B150" s="29">
        <v>18</v>
      </c>
      <c r="C150" s="11" t="s">
        <v>335</v>
      </c>
      <c r="D150" s="31" t="str">
        <f>VLOOKUP(E150,Cennik!A:G,2,0)</f>
        <v>lodówka wolnostojąca</v>
      </c>
      <c r="E150" s="29" t="s">
        <v>170</v>
      </c>
      <c r="F150" s="29">
        <v>1</v>
      </c>
      <c r="G150" s="33">
        <f>IF(E150="","",VLOOKUP(E150,Cennik!A:G,4,0))</f>
        <v>0</v>
      </c>
      <c r="H150" s="34">
        <f t="shared" si="5"/>
        <v>0</v>
      </c>
      <c r="I150" s="7">
        <f t="shared" si="6"/>
        <v>0</v>
      </c>
      <c r="J150" s="91">
        <f>IF(E150="","",VLOOKUP(E150,Cennik!A:F,6,0))</f>
        <v>0</v>
      </c>
    </row>
    <row r="151" spans="1:10">
      <c r="A151" s="3"/>
      <c r="B151" s="29">
        <v>18</v>
      </c>
      <c r="C151" s="11" t="s">
        <v>336</v>
      </c>
      <c r="D151" s="31" t="str">
        <f>VLOOKUP(E151,Cennik!A:G,2,0)</f>
        <v>czajnik</v>
      </c>
      <c r="E151" s="29" t="s">
        <v>32</v>
      </c>
      <c r="F151" s="29">
        <v>1</v>
      </c>
      <c r="G151" s="33">
        <f>IF(E151="","",VLOOKUP(E151,Cennik!A:G,4,0))</f>
        <v>0</v>
      </c>
      <c r="H151" s="34">
        <f t="shared" si="5"/>
        <v>0</v>
      </c>
      <c r="I151" s="7">
        <f t="shared" si="6"/>
        <v>0</v>
      </c>
      <c r="J151" s="91">
        <f>IF(E151="","",VLOOKUP(E151,Cennik!A:F,6,0))</f>
        <v>0</v>
      </c>
    </row>
    <row r="152" spans="1:10">
      <c r="A152" s="4" t="s">
        <v>250</v>
      </c>
      <c r="B152" s="18">
        <v>19</v>
      </c>
      <c r="C152" s="11" t="s">
        <v>267</v>
      </c>
      <c r="D152" s="31" t="str">
        <f>VLOOKUP(E152,Cennik!A:G,2,0)</f>
        <v>kosz na śmieci</v>
      </c>
      <c r="E152" s="18" t="s">
        <v>23</v>
      </c>
      <c r="F152" s="22">
        <v>1</v>
      </c>
      <c r="G152" s="33">
        <f>IF(E152="","",VLOOKUP(E152,Cennik!A:G,4,0))</f>
        <v>0</v>
      </c>
      <c r="H152" s="34">
        <f t="shared" si="5"/>
        <v>0</v>
      </c>
      <c r="I152" s="7">
        <f t="shared" si="6"/>
        <v>0</v>
      </c>
      <c r="J152" s="91">
        <f>IF(E152="","",VLOOKUP(E152,Cennik!A:F,6,0))</f>
        <v>0</v>
      </c>
    </row>
    <row r="153" spans="1:10">
      <c r="A153" s="4"/>
      <c r="B153" s="18">
        <v>19</v>
      </c>
      <c r="C153" s="12" t="s">
        <v>318</v>
      </c>
      <c r="D153" s="13" t="str">
        <f>IF(E153="","",VLOOKUP(E153,Cennik!A:G,2,0))</f>
        <v>Pojemnik na ręczniki</v>
      </c>
      <c r="E153" s="18" t="s">
        <v>214</v>
      </c>
      <c r="F153" s="22">
        <v>1</v>
      </c>
      <c r="G153" s="33">
        <f>IF(E153="","",VLOOKUP(E153,Cennik!A:G,4,0))</f>
        <v>0</v>
      </c>
      <c r="H153" s="34">
        <f t="shared" si="5"/>
        <v>0</v>
      </c>
      <c r="I153" s="7">
        <f t="shared" si="6"/>
        <v>0</v>
      </c>
      <c r="J153" s="91">
        <f>IF(E153="","",VLOOKUP(E153,Cennik!A:F,6,0))</f>
        <v>0</v>
      </c>
    </row>
    <row r="154" spans="1:10">
      <c r="A154" s="4"/>
      <c r="B154" s="18">
        <v>19</v>
      </c>
      <c r="C154" s="11" t="s">
        <v>308</v>
      </c>
      <c r="D154" s="13" t="str">
        <f>IF(E154="","",VLOOKUP(E154,Cennik!A:G,2,0))</f>
        <v>dozownik na mydło w płynie</v>
      </c>
      <c r="E154" s="18" t="s">
        <v>212</v>
      </c>
      <c r="F154" s="22">
        <v>1</v>
      </c>
      <c r="G154" s="33">
        <f>IF(E154="","",VLOOKUP(E154,Cennik!A:G,4,0))</f>
        <v>0</v>
      </c>
      <c r="H154" s="34">
        <f t="shared" si="5"/>
        <v>0</v>
      </c>
      <c r="I154" s="7">
        <f t="shared" si="6"/>
        <v>0</v>
      </c>
      <c r="J154" s="91">
        <f>IF(E154="","",VLOOKUP(E154,Cennik!A:F,6,0))</f>
        <v>0</v>
      </c>
    </row>
    <row r="155" spans="1:10">
      <c r="A155" s="4"/>
      <c r="B155" s="18">
        <v>19</v>
      </c>
      <c r="C155" s="11" t="s">
        <v>312</v>
      </c>
      <c r="D155" s="13" t="str">
        <f>IF(E155="","",VLOOKUP(E155,Cennik!A:G,2,0))</f>
        <v>dozownik na papier toaletowy</v>
      </c>
      <c r="E155" s="18" t="s">
        <v>143</v>
      </c>
      <c r="F155" s="22">
        <v>1</v>
      </c>
      <c r="G155" s="33">
        <f>IF(E155="","",VLOOKUP(E155,Cennik!A:G,4,0))</f>
        <v>0</v>
      </c>
      <c r="H155" s="34">
        <f t="shared" si="5"/>
        <v>0</v>
      </c>
      <c r="I155" s="7">
        <f t="shared" si="6"/>
        <v>0</v>
      </c>
      <c r="J155" s="91">
        <f>IF(E155="","",VLOOKUP(E155,Cennik!A:F,6,0))</f>
        <v>0</v>
      </c>
    </row>
    <row r="156" spans="1:10">
      <c r="A156" s="4"/>
      <c r="B156" s="18">
        <v>19</v>
      </c>
      <c r="C156" s="11" t="s">
        <v>313</v>
      </c>
      <c r="D156" s="13" t="str">
        <f>IF(E156="","",VLOOKUP(E156,Cennik!A:G,2,0))</f>
        <v>szczotka toaletowa</v>
      </c>
      <c r="E156" s="18" t="s">
        <v>139</v>
      </c>
      <c r="F156" s="22">
        <v>1</v>
      </c>
      <c r="G156" s="33">
        <f>IF(E156="","",VLOOKUP(E156,Cennik!A:G,4,0))</f>
        <v>0</v>
      </c>
      <c r="H156" s="34">
        <f t="shared" si="5"/>
        <v>0</v>
      </c>
      <c r="I156" s="7">
        <f t="shared" si="6"/>
        <v>0</v>
      </c>
      <c r="J156" s="91">
        <f>IF(E156="","",VLOOKUP(E156,Cennik!A:F,6,0))</f>
        <v>0</v>
      </c>
    </row>
    <row r="157" spans="1:10">
      <c r="A157" s="3"/>
      <c r="B157" s="18">
        <v>19</v>
      </c>
      <c r="C157" s="11" t="s">
        <v>314</v>
      </c>
      <c r="D157" s="31" t="str">
        <f>VLOOKUP(E157,Cennik!A:G,2,0)</f>
        <v>lustro</v>
      </c>
      <c r="E157" s="18" t="s">
        <v>213</v>
      </c>
      <c r="F157" s="22">
        <v>1</v>
      </c>
      <c r="G157" s="33">
        <f>IF(E157="","",VLOOKUP(E157,Cennik!A:G,4,0))</f>
        <v>0</v>
      </c>
      <c r="H157" s="34">
        <f t="shared" si="5"/>
        <v>0</v>
      </c>
      <c r="I157" s="7">
        <f t="shared" si="6"/>
        <v>0</v>
      </c>
      <c r="J157" s="91">
        <f>IF(E157="","",VLOOKUP(E157,Cennik!A:F,6,0))</f>
        <v>0</v>
      </c>
    </row>
    <row r="158" spans="1:10">
      <c r="A158" s="4"/>
      <c r="B158" s="18">
        <v>19</v>
      </c>
      <c r="C158" s="11" t="s">
        <v>315</v>
      </c>
      <c r="D158" s="31" t="str">
        <f>VLOOKUP(E158,Cennik!A:G,2,0)</f>
        <v>haczyki podwójne</v>
      </c>
      <c r="E158" s="18" t="s">
        <v>141</v>
      </c>
      <c r="F158" s="22">
        <v>1</v>
      </c>
      <c r="G158" s="33">
        <f>IF(E158="","",VLOOKUP(E158,Cennik!A:G,4,0))</f>
        <v>0</v>
      </c>
      <c r="H158" s="34">
        <f t="shared" si="5"/>
        <v>0</v>
      </c>
      <c r="I158" s="7">
        <f t="shared" si="6"/>
        <v>0</v>
      </c>
      <c r="J158" s="91">
        <f>IF(E158="","",VLOOKUP(E158,Cennik!A:F,6,0))</f>
        <v>0</v>
      </c>
    </row>
    <row r="159" spans="1:10">
      <c r="A159" s="3" t="s">
        <v>173</v>
      </c>
      <c r="B159" s="29">
        <v>20</v>
      </c>
      <c r="C159" s="11" t="s">
        <v>266</v>
      </c>
      <c r="D159" s="31" t="str">
        <f>VLOOKUP(E159,Cennik!A:G,2,0)</f>
        <v>krzesła</v>
      </c>
      <c r="E159" s="29" t="s">
        <v>149</v>
      </c>
      <c r="F159" s="29">
        <v>2</v>
      </c>
      <c r="G159" s="33">
        <f>IF(E159="","",VLOOKUP(E159,Cennik!A:G,4,0))</f>
        <v>0</v>
      </c>
      <c r="H159" s="34">
        <f t="shared" si="5"/>
        <v>0</v>
      </c>
      <c r="I159" s="7">
        <f t="shared" si="6"/>
        <v>0</v>
      </c>
      <c r="J159" s="91">
        <f>IF(E159="","",VLOOKUP(E159,Cennik!A:F,6,0))</f>
        <v>0</v>
      </c>
    </row>
    <row r="160" spans="1:10">
      <c r="A160" s="3"/>
      <c r="B160" s="29">
        <v>20</v>
      </c>
      <c r="C160" s="11" t="s">
        <v>337</v>
      </c>
      <c r="D160" s="31" t="str">
        <f>VLOOKUP(E160,Cennik!A:G,2,0)</f>
        <v>szafka bhp</v>
      </c>
      <c r="E160" s="29" t="s">
        <v>174</v>
      </c>
      <c r="F160" s="29">
        <v>5</v>
      </c>
      <c r="G160" s="33">
        <f>IF(E160="","",VLOOKUP(E160,Cennik!A:G,4,0))</f>
        <v>0</v>
      </c>
      <c r="H160" s="34">
        <f t="shared" si="5"/>
        <v>0</v>
      </c>
      <c r="I160" s="7">
        <f t="shared" si="6"/>
        <v>0</v>
      </c>
      <c r="J160" s="91">
        <f>IF(E160="","",VLOOKUP(E160,Cennik!A:F,6,0))</f>
        <v>0</v>
      </c>
    </row>
    <row r="161" spans="1:10">
      <c r="A161" s="3" t="s">
        <v>195</v>
      </c>
      <c r="B161" s="29">
        <v>23</v>
      </c>
      <c r="C161" s="11" t="s">
        <v>350</v>
      </c>
      <c r="D161" s="31" t="str">
        <f>VLOOKUP(E161,Cennik!A:G,2,0)</f>
        <v>garnek z pokrywką</v>
      </c>
      <c r="E161" s="29" t="s">
        <v>199</v>
      </c>
      <c r="F161" s="29">
        <v>1</v>
      </c>
      <c r="G161" s="33">
        <f>IF(E161="","",VLOOKUP(E161,Cennik!A:G,4,0))</f>
        <v>0</v>
      </c>
      <c r="H161" s="34">
        <f t="shared" si="5"/>
        <v>0</v>
      </c>
      <c r="I161" s="7">
        <f t="shared" si="6"/>
        <v>0</v>
      </c>
      <c r="J161" s="91">
        <f>IF(E161="","",VLOOKUP(E161,Cennik!A:F,6,0))</f>
        <v>0</v>
      </c>
    </row>
    <row r="162" spans="1:10">
      <c r="A162" s="3"/>
      <c r="B162" s="29">
        <v>23</v>
      </c>
      <c r="C162" s="11" t="s">
        <v>351</v>
      </c>
      <c r="D162" s="31" t="str">
        <f>VLOOKUP(E162,Cennik!A:G,2,0)</f>
        <v>warząchwie</v>
      </c>
      <c r="E162" s="29" t="s">
        <v>120</v>
      </c>
      <c r="F162" s="29">
        <v>2</v>
      </c>
      <c r="G162" s="33">
        <f>IF(E162="","",VLOOKUP(E162,Cennik!A:G,4,0))</f>
        <v>0</v>
      </c>
      <c r="H162" s="34">
        <f t="shared" si="5"/>
        <v>0</v>
      </c>
      <c r="I162" s="7">
        <f t="shared" si="6"/>
        <v>0</v>
      </c>
      <c r="J162" s="91">
        <f>IF(E162="","",VLOOKUP(E162,Cennik!A:F,6,0))</f>
        <v>0</v>
      </c>
    </row>
    <row r="163" spans="1:10">
      <c r="A163" s="3"/>
      <c r="B163" s="29">
        <v>23</v>
      </c>
      <c r="C163" s="11" t="s">
        <v>352</v>
      </c>
      <c r="D163" s="31" t="str">
        <f>VLOOKUP(E163,Cennik!A:G,2,0)</f>
        <v>noże zestaw</v>
      </c>
      <c r="E163" s="29" t="s">
        <v>119</v>
      </c>
      <c r="F163" s="29">
        <v>1</v>
      </c>
      <c r="G163" s="33">
        <f>IF(E163="","",VLOOKUP(E163,Cennik!A:G,4,0))</f>
        <v>0</v>
      </c>
      <c r="H163" s="34">
        <f t="shared" si="5"/>
        <v>0</v>
      </c>
      <c r="I163" s="7">
        <f t="shared" si="6"/>
        <v>0</v>
      </c>
      <c r="J163" s="91">
        <f>IF(E163="","",VLOOKUP(E163,Cennik!A:F,6,0))</f>
        <v>0</v>
      </c>
    </row>
    <row r="164" spans="1:10">
      <c r="A164" s="3"/>
      <c r="B164" s="29">
        <v>23</v>
      </c>
      <c r="C164" s="11" t="s">
        <v>353</v>
      </c>
      <c r="D164" s="31" t="str">
        <f>VLOOKUP(E164,Cennik!A:G,2,0)</f>
        <v>kubek</v>
      </c>
      <c r="E164" s="29" t="s">
        <v>114</v>
      </c>
      <c r="F164" s="29">
        <v>40</v>
      </c>
      <c r="G164" s="33">
        <f>IF(E164="","",VLOOKUP(E164,Cennik!A:G,4,0))</f>
        <v>0</v>
      </c>
      <c r="H164" s="34">
        <f t="shared" si="5"/>
        <v>0</v>
      </c>
      <c r="I164" s="7">
        <f t="shared" si="6"/>
        <v>0</v>
      </c>
      <c r="J164" s="91">
        <f>IF(E164="","",VLOOKUP(E164,Cennik!A:F,6,0))</f>
        <v>0</v>
      </c>
    </row>
    <row r="165" spans="1:10">
      <c r="A165" s="3"/>
      <c r="B165" s="29">
        <v>23</v>
      </c>
      <c r="C165" s="11" t="s">
        <v>354</v>
      </c>
      <c r="D165" s="31" t="str">
        <f>VLOOKUP(E165,Cennik!A:G,2,0)</f>
        <v>szklanki</v>
      </c>
      <c r="E165" s="29" t="s">
        <v>113</v>
      </c>
      <c r="F165" s="29">
        <v>40</v>
      </c>
      <c r="G165" s="33">
        <f>IF(E165="","",VLOOKUP(E165,Cennik!A:G,4,0))</f>
        <v>0</v>
      </c>
      <c r="H165" s="34">
        <f t="shared" si="5"/>
        <v>0</v>
      </c>
      <c r="I165" s="7">
        <f t="shared" si="6"/>
        <v>0</v>
      </c>
      <c r="J165" s="91">
        <f>IF(E165="","",VLOOKUP(E165,Cennik!A:F,6,0))</f>
        <v>0</v>
      </c>
    </row>
    <row r="166" spans="1:10">
      <c r="A166" s="3"/>
      <c r="B166" s="29">
        <v>23</v>
      </c>
      <c r="C166" s="11" t="s">
        <v>355</v>
      </c>
      <c r="D166" s="31" t="str">
        <f>VLOOKUP(E166,Cennik!A:G,2,0)</f>
        <v>deska do krojenia</v>
      </c>
      <c r="E166" s="29" t="s">
        <v>109</v>
      </c>
      <c r="F166" s="29">
        <v>6</v>
      </c>
      <c r="G166" s="33">
        <f>IF(E166="","",VLOOKUP(E166,Cennik!A:G,4,0))</f>
        <v>0</v>
      </c>
      <c r="H166" s="34">
        <f t="shared" si="5"/>
        <v>0</v>
      </c>
      <c r="I166" s="7">
        <f t="shared" si="6"/>
        <v>0</v>
      </c>
      <c r="J166" s="91">
        <f>IF(E166="","",VLOOKUP(E166,Cennik!A:F,6,0))</f>
        <v>0</v>
      </c>
    </row>
    <row r="167" spans="1:10">
      <c r="A167" s="3"/>
      <c r="B167" s="29">
        <v>23</v>
      </c>
      <c r="C167" s="11" t="s">
        <v>356</v>
      </c>
      <c r="D167" s="31" t="str">
        <f>VLOOKUP(E167,Cennik!A:G,2,0)</f>
        <v>sztućce</v>
      </c>
      <c r="E167" s="29" t="s">
        <v>117</v>
      </c>
      <c r="F167" s="29">
        <v>40</v>
      </c>
      <c r="G167" s="33">
        <f>IF(E167="","",VLOOKUP(E167,Cennik!A:G,4,0))</f>
        <v>0</v>
      </c>
      <c r="H167" s="34">
        <f t="shared" si="5"/>
        <v>0</v>
      </c>
      <c r="I167" s="7">
        <f t="shared" si="6"/>
        <v>0</v>
      </c>
      <c r="J167" s="91">
        <f>IF(E167="","",VLOOKUP(E167,Cennik!A:F,6,0))</f>
        <v>0</v>
      </c>
    </row>
    <row r="168" spans="1:10">
      <c r="A168" s="3"/>
      <c r="B168" s="29">
        <v>23</v>
      </c>
      <c r="C168" s="11" t="s">
        <v>357</v>
      </c>
      <c r="D168" s="31" t="str">
        <f>VLOOKUP(E168,Cennik!A:G,2,0)</f>
        <v>talerze zestaw</v>
      </c>
      <c r="E168" s="29" t="s">
        <v>115</v>
      </c>
      <c r="F168" s="29">
        <v>40</v>
      </c>
      <c r="G168" s="33">
        <f>IF(E168="","",VLOOKUP(E168,Cennik!A:G,4,0))</f>
        <v>0</v>
      </c>
      <c r="H168" s="34">
        <f t="shared" si="5"/>
        <v>0</v>
      </c>
      <c r="I168" s="7">
        <f t="shared" si="6"/>
        <v>0</v>
      </c>
      <c r="J168" s="91">
        <f>IF(E168="","",VLOOKUP(E168,Cennik!A:F,6,0))</f>
        <v>0</v>
      </c>
    </row>
    <row r="169" spans="1:10">
      <c r="A169" s="3"/>
      <c r="B169" s="29">
        <v>23</v>
      </c>
      <c r="C169" s="11" t="s">
        <v>358</v>
      </c>
      <c r="D169" s="31" t="str">
        <f>VLOOKUP(E169,Cennik!A:G,2,0)</f>
        <v>Metalowy pojemnik na odpady</v>
      </c>
      <c r="E169" s="29" t="s">
        <v>219</v>
      </c>
      <c r="F169" s="32">
        <v>1</v>
      </c>
      <c r="G169" s="33">
        <f>IF(E169="","",VLOOKUP(E169,Cennik!A:G,4,0))</f>
        <v>0</v>
      </c>
      <c r="H169" s="34">
        <f t="shared" si="5"/>
        <v>0</v>
      </c>
      <c r="I169" s="7">
        <f t="shared" si="6"/>
        <v>0</v>
      </c>
      <c r="J169" s="91">
        <f>IF(E169="","",VLOOKUP(E169,Cennik!A:F,6,0))</f>
        <v>0</v>
      </c>
    </row>
    <row r="170" spans="1:10" ht="31.5">
      <c r="A170" s="4" t="s">
        <v>228</v>
      </c>
      <c r="B170" s="18">
        <v>34</v>
      </c>
      <c r="C170" s="11" t="s">
        <v>267</v>
      </c>
      <c r="D170" s="31" t="str">
        <f>VLOOKUP(E170,Cennik!A:G,2,0)</f>
        <v>kosz na śmieci</v>
      </c>
      <c r="E170" s="18" t="s">
        <v>23</v>
      </c>
      <c r="F170" s="22">
        <v>1</v>
      </c>
      <c r="G170" s="33">
        <f>IF(E170="","",VLOOKUP(E170,Cennik!A:G,4,0))</f>
        <v>0</v>
      </c>
      <c r="H170" s="34">
        <f t="shared" si="5"/>
        <v>0</v>
      </c>
      <c r="I170" s="7">
        <f t="shared" si="6"/>
        <v>0</v>
      </c>
      <c r="J170" s="91">
        <f>IF(E170="","",VLOOKUP(E170,Cennik!A:F,6,0))</f>
        <v>0</v>
      </c>
    </row>
    <row r="171" spans="1:10">
      <c r="A171" s="4"/>
      <c r="B171" s="18">
        <v>34</v>
      </c>
      <c r="C171" s="11" t="s">
        <v>318</v>
      </c>
      <c r="D171" s="31" t="str">
        <f>VLOOKUP(E171,Cennik!A:G,2,0)</f>
        <v>Pojemnik na ręczniki</v>
      </c>
      <c r="E171" s="18" t="s">
        <v>214</v>
      </c>
      <c r="F171" s="22">
        <v>1</v>
      </c>
      <c r="G171" s="33">
        <f>IF(E171="","",VLOOKUP(E171,Cennik!A:G,4,0))</f>
        <v>0</v>
      </c>
      <c r="H171" s="34">
        <f t="shared" si="5"/>
        <v>0</v>
      </c>
      <c r="I171" s="7">
        <f t="shared" si="6"/>
        <v>0</v>
      </c>
      <c r="J171" s="91">
        <f>IF(E171="","",VLOOKUP(E171,Cennik!A:F,6,0))</f>
        <v>0</v>
      </c>
    </row>
    <row r="172" spans="1:10">
      <c r="A172" s="4"/>
      <c r="B172" s="18">
        <v>34</v>
      </c>
      <c r="C172" s="11" t="s">
        <v>308</v>
      </c>
      <c r="D172" s="13" t="str">
        <f>IF(E172="","",VLOOKUP(E172,Cennik!A:G,2,0))</f>
        <v>dozownik na mydło w płynie</v>
      </c>
      <c r="E172" s="18" t="s">
        <v>212</v>
      </c>
      <c r="F172" s="22">
        <v>1</v>
      </c>
      <c r="G172" s="33">
        <f>IF(E172="","",VLOOKUP(E172,Cennik!A:G,4,0))</f>
        <v>0</v>
      </c>
      <c r="H172" s="34">
        <f t="shared" si="5"/>
        <v>0</v>
      </c>
      <c r="I172" s="7">
        <f t="shared" si="6"/>
        <v>0</v>
      </c>
      <c r="J172" s="91">
        <f>IF(E172="","",VLOOKUP(E172,Cennik!A:F,6,0))</f>
        <v>0</v>
      </c>
    </row>
    <row r="173" spans="1:10">
      <c r="A173" s="4"/>
      <c r="B173" s="18">
        <v>34</v>
      </c>
      <c r="C173" s="11" t="s">
        <v>312</v>
      </c>
      <c r="D173" s="13" t="str">
        <f>IF(E173="","",VLOOKUP(E173,Cennik!A:G,2,0))</f>
        <v>dozownik na papier toaletowy</v>
      </c>
      <c r="E173" s="18" t="s">
        <v>143</v>
      </c>
      <c r="F173" s="22">
        <v>1</v>
      </c>
      <c r="G173" s="33">
        <f>IF(E173="","",VLOOKUP(E173,Cennik!A:G,4,0))</f>
        <v>0</v>
      </c>
      <c r="H173" s="34">
        <f t="shared" si="5"/>
        <v>0</v>
      </c>
      <c r="I173" s="7">
        <f t="shared" si="6"/>
        <v>0</v>
      </c>
      <c r="J173" s="91">
        <f>IF(E173="","",VLOOKUP(E173,Cennik!A:F,6,0))</f>
        <v>0</v>
      </c>
    </row>
    <row r="174" spans="1:10">
      <c r="A174" s="4"/>
      <c r="B174" s="18">
        <v>34</v>
      </c>
      <c r="C174" s="11" t="s">
        <v>313</v>
      </c>
      <c r="D174" s="13" t="str">
        <f>IF(E174="","",VLOOKUP(E174,Cennik!A:G,2,0))</f>
        <v>szczotka toaletowa</v>
      </c>
      <c r="E174" s="18" t="s">
        <v>139</v>
      </c>
      <c r="F174" s="22">
        <v>1</v>
      </c>
      <c r="G174" s="33">
        <f>IF(E174="","",VLOOKUP(E174,Cennik!A:G,4,0))</f>
        <v>0</v>
      </c>
      <c r="H174" s="34">
        <f t="shared" si="5"/>
        <v>0</v>
      </c>
      <c r="I174" s="7">
        <f t="shared" si="6"/>
        <v>0</v>
      </c>
      <c r="J174" s="91">
        <f>IF(E174="","",VLOOKUP(E174,Cennik!A:F,6,0))</f>
        <v>0</v>
      </c>
    </row>
    <row r="175" spans="1:10">
      <c r="A175" s="3"/>
      <c r="B175" s="18">
        <v>34</v>
      </c>
      <c r="C175" s="11" t="s">
        <v>314</v>
      </c>
      <c r="D175" s="31" t="str">
        <f>VLOOKUP(E175,Cennik!A:G,2,0)</f>
        <v>lustro</v>
      </c>
      <c r="E175" s="18" t="s">
        <v>213</v>
      </c>
      <c r="F175" s="22">
        <v>1</v>
      </c>
      <c r="G175" s="33">
        <f>IF(E175="","",VLOOKUP(E175,Cennik!A:G,4,0))</f>
        <v>0</v>
      </c>
      <c r="H175" s="34">
        <f t="shared" si="5"/>
        <v>0</v>
      </c>
      <c r="I175" s="7">
        <f t="shared" si="6"/>
        <v>0</v>
      </c>
      <c r="J175" s="91">
        <f>IF(E175="","",VLOOKUP(E175,Cennik!A:F,6,0))</f>
        <v>0</v>
      </c>
    </row>
    <row r="176" spans="1:10">
      <c r="A176" s="4"/>
      <c r="B176" s="18">
        <v>34</v>
      </c>
      <c r="C176" s="11" t="s">
        <v>315</v>
      </c>
      <c r="D176" s="31" t="str">
        <f>VLOOKUP(E176,Cennik!A:G,2,0)</f>
        <v>haczyki podwójne</v>
      </c>
      <c r="E176" s="18" t="s">
        <v>141</v>
      </c>
      <c r="F176" s="22">
        <v>1</v>
      </c>
      <c r="G176" s="33">
        <f>IF(E176="","",VLOOKUP(E176,Cennik!A:G,4,0))</f>
        <v>0</v>
      </c>
      <c r="H176" s="34">
        <f t="shared" si="5"/>
        <v>0</v>
      </c>
      <c r="I176" s="7">
        <f t="shared" si="6"/>
        <v>0</v>
      </c>
      <c r="J176" s="91">
        <f>IF(E176="","",VLOOKUP(E176,Cennik!A:F,6,0))</f>
        <v>0</v>
      </c>
    </row>
    <row r="177" spans="1:10">
      <c r="A177" s="3" t="s">
        <v>38</v>
      </c>
      <c r="B177" s="29">
        <v>36</v>
      </c>
      <c r="C177" s="11" t="s">
        <v>266</v>
      </c>
      <c r="D177" s="31" t="str">
        <f>VLOOKUP(E177,Cennik!A:G,2,0)</f>
        <v>krzesła</v>
      </c>
      <c r="E177" s="29" t="s">
        <v>149</v>
      </c>
      <c r="F177" s="29">
        <v>4</v>
      </c>
      <c r="G177" s="33">
        <f>IF(E177="","",VLOOKUP(E177,Cennik!A:G,4,0))</f>
        <v>0</v>
      </c>
      <c r="H177" s="34">
        <f t="shared" si="5"/>
        <v>0</v>
      </c>
      <c r="I177" s="7">
        <f t="shared" si="6"/>
        <v>0</v>
      </c>
      <c r="J177" s="91">
        <f>IF(E177="","",VLOOKUP(E177,Cennik!A:F,6,0))</f>
        <v>0</v>
      </c>
    </row>
    <row r="178" spans="1:10">
      <c r="A178" s="3"/>
      <c r="B178" s="29">
        <v>36</v>
      </c>
      <c r="C178" s="11" t="s">
        <v>331</v>
      </c>
      <c r="D178" s="31" t="str">
        <f>VLOOKUP(E178,Cennik!A:G,2,0)</f>
        <v>regał otwarty</v>
      </c>
      <c r="E178" s="29" t="s">
        <v>40</v>
      </c>
      <c r="F178" s="29">
        <v>1</v>
      </c>
      <c r="G178" s="33">
        <f>IF(E178="","",VLOOKUP(E178,Cennik!A:G,4,0))</f>
        <v>0</v>
      </c>
      <c r="H178" s="34">
        <f t="shared" si="5"/>
        <v>0</v>
      </c>
      <c r="I178" s="7">
        <f t="shared" si="6"/>
        <v>0</v>
      </c>
      <c r="J178" s="91">
        <f>IF(E178="","",VLOOKUP(E178,Cennik!A:F,6,0))</f>
        <v>0</v>
      </c>
    </row>
    <row r="179" spans="1:10">
      <c r="A179" s="3"/>
      <c r="B179" s="29">
        <v>36</v>
      </c>
      <c r="C179" s="11" t="s">
        <v>339</v>
      </c>
      <c r="D179" s="31" t="str">
        <f>VLOOKUP(E179,Cennik!A:G,2,0)</f>
        <v>stół</v>
      </c>
      <c r="E179" s="29" t="s">
        <v>175</v>
      </c>
      <c r="F179" s="29">
        <v>1</v>
      </c>
      <c r="G179" s="33">
        <f>IF(E179="","",VLOOKUP(E179,Cennik!A:G,4,0))</f>
        <v>0</v>
      </c>
      <c r="H179" s="34">
        <f t="shared" si="5"/>
        <v>0</v>
      </c>
      <c r="I179" s="7">
        <f t="shared" ref="I179:I217" si="7">IF(H179="","",H179*(1+J179))</f>
        <v>0</v>
      </c>
      <c r="J179" s="91">
        <f>IF(E179="","",VLOOKUP(E179,Cennik!A:F,6,0))</f>
        <v>0</v>
      </c>
    </row>
    <row r="180" spans="1:10">
      <c r="A180" s="3" t="s">
        <v>178</v>
      </c>
      <c r="B180" s="29">
        <v>38</v>
      </c>
      <c r="C180" s="11" t="s">
        <v>341</v>
      </c>
      <c r="D180" s="31" t="str">
        <f>VLOOKUP(E180,Cennik!A:G,2,0)</f>
        <v xml:space="preserve">kosz na bieliznę </v>
      </c>
      <c r="E180" s="29" t="s">
        <v>132</v>
      </c>
      <c r="F180" s="29">
        <v>5</v>
      </c>
      <c r="G180" s="33">
        <f>IF(E180="","",VLOOKUP(E180,Cennik!A:G,4,0))</f>
        <v>0</v>
      </c>
      <c r="H180" s="34">
        <f t="shared" ref="H180:H217" si="8">IF(G180="","",F180*G180)</f>
        <v>0</v>
      </c>
      <c r="I180" s="7">
        <f t="shared" si="7"/>
        <v>0</v>
      </c>
      <c r="J180" s="91">
        <f>IF(E180="","",VLOOKUP(E180,Cennik!A:F,6,0))</f>
        <v>0</v>
      </c>
    </row>
    <row r="181" spans="1:10">
      <c r="A181" s="3"/>
      <c r="B181" s="29">
        <v>38</v>
      </c>
      <c r="C181" s="11" t="s">
        <v>342</v>
      </c>
      <c r="D181" s="31" t="str">
        <f>VLOOKUP(E181,Cennik!A:G,2,0)</f>
        <v>miska do prania</v>
      </c>
      <c r="E181" s="29" t="s">
        <v>48</v>
      </c>
      <c r="F181" s="29">
        <v>5</v>
      </c>
      <c r="G181" s="33">
        <f>IF(E181="","",VLOOKUP(E181,Cennik!A:G,4,0))</f>
        <v>0</v>
      </c>
      <c r="H181" s="34">
        <f t="shared" si="8"/>
        <v>0</v>
      </c>
      <c r="I181" s="7">
        <f t="shared" si="7"/>
        <v>0</v>
      </c>
      <c r="J181" s="91">
        <f>IF(E181="","",VLOOKUP(E181,Cennik!A:F,6,0))</f>
        <v>0</v>
      </c>
    </row>
    <row r="182" spans="1:10">
      <c r="A182" s="3"/>
      <c r="B182" s="29">
        <v>38</v>
      </c>
      <c r="C182" s="11" t="s">
        <v>343</v>
      </c>
      <c r="D182" s="31" t="str">
        <f>VLOOKUP(E182,Cennik!A:G,2,0)</f>
        <v>pralka</v>
      </c>
      <c r="E182" s="29" t="s">
        <v>45</v>
      </c>
      <c r="F182" s="29">
        <v>2</v>
      </c>
      <c r="G182" s="33">
        <f>IF(E182="","",VLOOKUP(E182,Cennik!A:G,4,0))</f>
        <v>0</v>
      </c>
      <c r="H182" s="34">
        <f t="shared" si="8"/>
        <v>0</v>
      </c>
      <c r="I182" s="7">
        <f t="shared" si="7"/>
        <v>0</v>
      </c>
      <c r="J182" s="91">
        <f>IF(E182="","",VLOOKUP(E182,Cennik!A:F,6,0))</f>
        <v>0</v>
      </c>
    </row>
    <row r="183" spans="1:10">
      <c r="A183" s="3"/>
      <c r="B183" s="29">
        <v>38</v>
      </c>
      <c r="C183" s="11" t="s">
        <v>344</v>
      </c>
      <c r="D183" s="31" t="str">
        <f>VLOOKUP(E183,Cennik!A:G,2,0)</f>
        <v xml:space="preserve">suszarka stojąca </v>
      </c>
      <c r="E183" s="29" t="s">
        <v>47</v>
      </c>
      <c r="F183" s="29">
        <v>3</v>
      </c>
      <c r="G183" s="33">
        <f>IF(E183="","",VLOOKUP(E183,Cennik!A:G,4,0))</f>
        <v>0</v>
      </c>
      <c r="H183" s="34">
        <f t="shared" si="8"/>
        <v>0</v>
      </c>
      <c r="I183" s="7">
        <f t="shared" si="7"/>
        <v>0</v>
      </c>
      <c r="J183" s="91">
        <f>IF(E183="","",VLOOKUP(E183,Cennik!A:F,6,0))</f>
        <v>0</v>
      </c>
    </row>
    <row r="184" spans="1:10">
      <c r="A184" s="3" t="s">
        <v>179</v>
      </c>
      <c r="B184" s="29">
        <v>39</v>
      </c>
      <c r="C184" s="11" t="s">
        <v>338</v>
      </c>
      <c r="D184" s="31" t="str">
        <f>VLOOKUP(E184,Cennik!A:G,2,0)</f>
        <v>ławka</v>
      </c>
      <c r="E184" s="29" t="s">
        <v>35</v>
      </c>
      <c r="F184" s="29">
        <v>1</v>
      </c>
      <c r="G184" s="33">
        <f>IF(E184="","",VLOOKUP(E184,Cennik!A:G,4,0))</f>
        <v>0</v>
      </c>
      <c r="H184" s="34">
        <f t="shared" si="8"/>
        <v>0</v>
      </c>
      <c r="I184" s="7">
        <f t="shared" si="7"/>
        <v>0</v>
      </c>
      <c r="J184" s="91">
        <f>IF(E184="","",VLOOKUP(E184,Cennik!A:F,6,0))</f>
        <v>0</v>
      </c>
    </row>
    <row r="185" spans="1:10">
      <c r="A185" s="3"/>
      <c r="B185" s="29">
        <v>39</v>
      </c>
      <c r="C185" s="11" t="s">
        <v>340</v>
      </c>
      <c r="D185" s="31" t="str">
        <f>VLOOKUP(E185,Cennik!A:G,2,0)</f>
        <v>stelaż na worki</v>
      </c>
      <c r="E185" s="29" t="s">
        <v>42</v>
      </c>
      <c r="F185" s="29">
        <v>1</v>
      </c>
      <c r="G185" s="33">
        <f>IF(E185="","",VLOOKUP(E185,Cennik!A:G,4,0))</f>
        <v>0</v>
      </c>
      <c r="H185" s="34">
        <f t="shared" si="8"/>
        <v>0</v>
      </c>
      <c r="I185" s="7">
        <f t="shared" si="7"/>
        <v>0</v>
      </c>
      <c r="J185" s="91">
        <f>IF(E185="","",VLOOKUP(E185,Cennik!A:F,6,0))</f>
        <v>0</v>
      </c>
    </row>
    <row r="186" spans="1:10">
      <c r="A186" s="4" t="s">
        <v>227</v>
      </c>
      <c r="B186" s="18">
        <v>40</v>
      </c>
      <c r="C186" s="11" t="s">
        <v>267</v>
      </c>
      <c r="D186" s="31" t="str">
        <f>VLOOKUP(E186,Cennik!A:G,2,0)</f>
        <v>kosz na śmieci</v>
      </c>
      <c r="E186" s="18" t="s">
        <v>23</v>
      </c>
      <c r="F186" s="22">
        <v>1</v>
      </c>
      <c r="G186" s="33">
        <f>IF(E186="","",VLOOKUP(E186,Cennik!A:G,4,0))</f>
        <v>0</v>
      </c>
      <c r="H186" s="34">
        <f t="shared" si="8"/>
        <v>0</v>
      </c>
      <c r="I186" s="7">
        <f t="shared" si="7"/>
        <v>0</v>
      </c>
      <c r="J186" s="91">
        <f>IF(E186="","",VLOOKUP(E186,Cennik!A:F,6,0))</f>
        <v>0</v>
      </c>
    </row>
    <row r="187" spans="1:10">
      <c r="A187" s="4"/>
      <c r="B187" s="18">
        <v>40</v>
      </c>
      <c r="C187" s="11" t="s">
        <v>308</v>
      </c>
      <c r="D187" s="13" t="str">
        <f>IF(E187="","",VLOOKUP(E187,Cennik!A:G,2,0))</f>
        <v>dozownik na mydło w płynie</v>
      </c>
      <c r="E187" s="18" t="s">
        <v>212</v>
      </c>
      <c r="F187" s="22">
        <v>1</v>
      </c>
      <c r="G187" s="33">
        <f>IF(E187="","",VLOOKUP(E187,Cennik!A:G,4,0))</f>
        <v>0</v>
      </c>
      <c r="H187" s="34">
        <f t="shared" si="8"/>
        <v>0</v>
      </c>
      <c r="I187" s="7">
        <f t="shared" si="7"/>
        <v>0</v>
      </c>
      <c r="J187" s="91">
        <f>IF(E187="","",VLOOKUP(E187,Cennik!A:F,6,0))</f>
        <v>0</v>
      </c>
    </row>
    <row r="188" spans="1:10">
      <c r="A188" s="4"/>
      <c r="B188" s="18">
        <v>40</v>
      </c>
      <c r="C188" s="11" t="s">
        <v>312</v>
      </c>
      <c r="D188" s="13" t="str">
        <f>IF(E188="","",VLOOKUP(E188,Cennik!A:G,2,0))</f>
        <v>dozownik na papier toaletowy</v>
      </c>
      <c r="E188" s="18" t="s">
        <v>143</v>
      </c>
      <c r="F188" s="22">
        <v>1</v>
      </c>
      <c r="G188" s="33">
        <f>IF(E188="","",VLOOKUP(E188,Cennik!A:G,4,0))</f>
        <v>0</v>
      </c>
      <c r="H188" s="34">
        <f t="shared" si="8"/>
        <v>0</v>
      </c>
      <c r="I188" s="7">
        <f t="shared" si="7"/>
        <v>0</v>
      </c>
      <c r="J188" s="91">
        <f>IF(E188="","",VLOOKUP(E188,Cennik!A:F,6,0))</f>
        <v>0</v>
      </c>
    </row>
    <row r="189" spans="1:10">
      <c r="A189" s="4"/>
      <c r="B189" s="18">
        <v>40</v>
      </c>
      <c r="C189" s="11" t="s">
        <v>313</v>
      </c>
      <c r="D189" s="13" t="str">
        <f>IF(E189="","",VLOOKUP(E189,Cennik!A:G,2,0))</f>
        <v>szczotka toaletowa</v>
      </c>
      <c r="E189" s="18" t="s">
        <v>139</v>
      </c>
      <c r="F189" s="22">
        <v>1</v>
      </c>
      <c r="G189" s="33">
        <f>IF(E189="","",VLOOKUP(E189,Cennik!A:G,4,0))</f>
        <v>0</v>
      </c>
      <c r="H189" s="34">
        <f t="shared" si="8"/>
        <v>0</v>
      </c>
      <c r="I189" s="7">
        <f t="shared" si="7"/>
        <v>0</v>
      </c>
      <c r="J189" s="91">
        <f>IF(E189="","",VLOOKUP(E189,Cennik!A:F,6,0))</f>
        <v>0</v>
      </c>
    </row>
    <row r="190" spans="1:10">
      <c r="A190" s="3"/>
      <c r="B190" s="18">
        <v>40</v>
      </c>
      <c r="C190" s="11" t="s">
        <v>314</v>
      </c>
      <c r="D190" s="31" t="str">
        <f>VLOOKUP(E190,Cennik!A:G,2,0)</f>
        <v>lustro</v>
      </c>
      <c r="E190" s="18" t="s">
        <v>213</v>
      </c>
      <c r="F190" s="22">
        <v>1</v>
      </c>
      <c r="G190" s="33">
        <f>IF(E190="","",VLOOKUP(E190,Cennik!A:G,4,0))</f>
        <v>0</v>
      </c>
      <c r="H190" s="34">
        <f t="shared" si="8"/>
        <v>0</v>
      </c>
      <c r="I190" s="7">
        <f t="shared" si="7"/>
        <v>0</v>
      </c>
      <c r="J190" s="91">
        <f>IF(E190="","",VLOOKUP(E190,Cennik!A:F,6,0))</f>
        <v>0</v>
      </c>
    </row>
    <row r="191" spans="1:10">
      <c r="A191" s="4"/>
      <c r="B191" s="18">
        <v>40</v>
      </c>
      <c r="C191" s="11" t="s">
        <v>315</v>
      </c>
      <c r="D191" s="31" t="str">
        <f>VLOOKUP(E191,Cennik!A:G,2,0)</f>
        <v>haczyki podwójne</v>
      </c>
      <c r="E191" s="18" t="s">
        <v>141</v>
      </c>
      <c r="F191" s="22">
        <v>2</v>
      </c>
      <c r="G191" s="33">
        <f>IF(E191="","",VLOOKUP(E191,Cennik!A:G,4,0))</f>
        <v>0</v>
      </c>
      <c r="H191" s="34">
        <f t="shared" si="8"/>
        <v>0</v>
      </c>
      <c r="I191" s="7">
        <f t="shared" si="7"/>
        <v>0</v>
      </c>
      <c r="J191" s="91">
        <f>IF(E191="","",VLOOKUP(E191,Cennik!A:F,6,0))</f>
        <v>0</v>
      </c>
    </row>
    <row r="192" spans="1:10">
      <c r="A192" s="3" t="s">
        <v>36</v>
      </c>
      <c r="B192" s="29">
        <v>41</v>
      </c>
      <c r="C192" s="11" t="s">
        <v>338</v>
      </c>
      <c r="D192" s="31" t="str">
        <f>VLOOKUP(E192,Cennik!A:G,2,0)</f>
        <v>ławka</v>
      </c>
      <c r="E192" s="29" t="s">
        <v>35</v>
      </c>
      <c r="F192" s="29">
        <v>1</v>
      </c>
      <c r="G192" s="33">
        <f>IF(E192="","",VLOOKUP(E192,Cennik!A:G,4,0))</f>
        <v>0</v>
      </c>
      <c r="H192" s="34">
        <f t="shared" si="8"/>
        <v>0</v>
      </c>
      <c r="I192" s="7">
        <f t="shared" si="7"/>
        <v>0</v>
      </c>
      <c r="J192" s="91">
        <f>IF(E192="","",VLOOKUP(E192,Cennik!A:F,6,0))</f>
        <v>0</v>
      </c>
    </row>
    <row r="193" spans="1:10">
      <c r="A193" s="3" t="s">
        <v>211</v>
      </c>
      <c r="B193" s="29">
        <v>42</v>
      </c>
      <c r="C193" s="11" t="s">
        <v>267</v>
      </c>
      <c r="D193" s="31" t="str">
        <f>VLOOKUP(E193,Cennik!A:G,2,0)</f>
        <v>kosz na śmieci</v>
      </c>
      <c r="E193" s="29" t="s">
        <v>23</v>
      </c>
      <c r="F193" s="32">
        <v>1</v>
      </c>
      <c r="G193" s="33">
        <f>IF(E193="","",VLOOKUP(E193,Cennik!A:G,4,0))</f>
        <v>0</v>
      </c>
      <c r="H193" s="34">
        <f t="shared" si="8"/>
        <v>0</v>
      </c>
      <c r="I193" s="7">
        <f t="shared" si="7"/>
        <v>0</v>
      </c>
      <c r="J193" s="91">
        <f>IF(E193="","",VLOOKUP(E193,Cennik!A:F,6,0))</f>
        <v>0</v>
      </c>
    </row>
    <row r="194" spans="1:10">
      <c r="A194" s="3"/>
      <c r="B194" s="29">
        <v>42</v>
      </c>
      <c r="C194" s="11" t="s">
        <v>314</v>
      </c>
      <c r="D194" s="31" t="str">
        <f>VLOOKUP(E194,Cennik!A:G,2,0)</f>
        <v>lustro</v>
      </c>
      <c r="E194" s="29" t="s">
        <v>213</v>
      </c>
      <c r="F194" s="32">
        <v>1</v>
      </c>
      <c r="G194" s="33">
        <f>IF(E194="","",VLOOKUP(E194,Cennik!A:G,4,0))</f>
        <v>0</v>
      </c>
      <c r="H194" s="34">
        <f t="shared" si="8"/>
        <v>0</v>
      </c>
      <c r="I194" s="7">
        <f t="shared" si="7"/>
        <v>0</v>
      </c>
      <c r="J194" s="91">
        <f>IF(E194="","",VLOOKUP(E194,Cennik!A:F,6,0))</f>
        <v>0</v>
      </c>
    </row>
    <row r="195" spans="1:10">
      <c r="A195" s="3"/>
      <c r="B195" s="29">
        <v>42</v>
      </c>
      <c r="C195" s="11" t="s">
        <v>315</v>
      </c>
      <c r="D195" s="31" t="str">
        <f>VLOOKUP(E195,Cennik!A:G,2,0)</f>
        <v>haczyki podwójne</v>
      </c>
      <c r="E195" s="29" t="s">
        <v>141</v>
      </c>
      <c r="F195" s="32">
        <v>2</v>
      </c>
      <c r="G195" s="33">
        <f>IF(E195="","",VLOOKUP(E195,Cennik!A:G,4,0))</f>
        <v>0</v>
      </c>
      <c r="H195" s="34">
        <f t="shared" si="8"/>
        <v>0</v>
      </c>
      <c r="I195" s="7">
        <f t="shared" si="7"/>
        <v>0</v>
      </c>
      <c r="J195" s="91">
        <f>IF(E195="","",VLOOKUP(E195,Cennik!A:F,6,0))</f>
        <v>0</v>
      </c>
    </row>
    <row r="196" spans="1:10">
      <c r="A196" s="3" t="s">
        <v>223</v>
      </c>
      <c r="B196" s="29">
        <v>43</v>
      </c>
      <c r="C196" s="11" t="s">
        <v>338</v>
      </c>
      <c r="D196" s="31" t="str">
        <f>VLOOKUP(E196,Cennik!A:G,2,0)</f>
        <v>ławka</v>
      </c>
      <c r="E196" s="29" t="s">
        <v>35</v>
      </c>
      <c r="F196" s="29">
        <v>2</v>
      </c>
      <c r="G196" s="33">
        <f>IF(E196="","",VLOOKUP(E196,Cennik!A:G,4,0))</f>
        <v>0</v>
      </c>
      <c r="H196" s="34">
        <f t="shared" si="8"/>
        <v>0</v>
      </c>
      <c r="I196" s="7">
        <f t="shared" si="7"/>
        <v>0</v>
      </c>
      <c r="J196" s="91">
        <f>IF(E196="","",VLOOKUP(E196,Cennik!A:F,6,0))</f>
        <v>0</v>
      </c>
    </row>
    <row r="197" spans="1:10">
      <c r="A197" s="3"/>
      <c r="B197" s="29">
        <v>43</v>
      </c>
      <c r="C197" s="11" t="s">
        <v>345</v>
      </c>
      <c r="D197" s="31" t="str">
        <f>VLOOKUP(E197,Cennik!A:G,2,0)</f>
        <v>wieszak na ścianę</v>
      </c>
      <c r="E197" s="29" t="s">
        <v>202</v>
      </c>
      <c r="F197" s="29">
        <v>2</v>
      </c>
      <c r="G197" s="33">
        <f>IF(E197="","",VLOOKUP(E197,Cennik!A:G,4,0))</f>
        <v>0</v>
      </c>
      <c r="H197" s="34">
        <f t="shared" si="8"/>
        <v>0</v>
      </c>
      <c r="I197" s="7">
        <f t="shared" si="7"/>
        <v>0</v>
      </c>
      <c r="J197" s="91">
        <f>IF(E197="","",VLOOKUP(E197,Cennik!A:F,6,0))</f>
        <v>0</v>
      </c>
    </row>
    <row r="198" spans="1:10" ht="31.5">
      <c r="A198" s="3" t="s">
        <v>210</v>
      </c>
      <c r="B198" s="29">
        <v>48</v>
      </c>
      <c r="C198" s="11" t="s">
        <v>267</v>
      </c>
      <c r="D198" s="31" t="str">
        <f>VLOOKUP(E198,Cennik!A:G,2,0)</f>
        <v>kosz na śmieci</v>
      </c>
      <c r="E198" s="29" t="s">
        <v>23</v>
      </c>
      <c r="F198" s="32">
        <v>1</v>
      </c>
      <c r="G198" s="33">
        <f>IF(E198="","",VLOOKUP(E198,Cennik!A:G,4,0))</f>
        <v>0</v>
      </c>
      <c r="H198" s="34">
        <f t="shared" si="8"/>
        <v>0</v>
      </c>
      <c r="I198" s="7">
        <f t="shared" si="7"/>
        <v>0</v>
      </c>
      <c r="J198" s="91">
        <f>IF(E198="","",VLOOKUP(E198,Cennik!A:F,6,0))</f>
        <v>0</v>
      </c>
    </row>
    <row r="199" spans="1:10">
      <c r="A199" s="3"/>
      <c r="B199" s="29">
        <v>48</v>
      </c>
      <c r="C199" s="11" t="s">
        <v>308</v>
      </c>
      <c r="D199" s="3" t="str">
        <f>IF(E199="","",VLOOKUP(E199,Cennik!A:B,2,0))</f>
        <v>dozownik na mydło w płynie</v>
      </c>
      <c r="E199" s="29" t="s">
        <v>212</v>
      </c>
      <c r="F199" s="32">
        <v>1</v>
      </c>
      <c r="G199" s="33">
        <f>IF(E199="","",VLOOKUP(E199,Cennik!A:G,4,0))</f>
        <v>0</v>
      </c>
      <c r="H199" s="34">
        <f t="shared" si="8"/>
        <v>0</v>
      </c>
      <c r="I199" s="7">
        <f t="shared" si="7"/>
        <v>0</v>
      </c>
      <c r="J199" s="91">
        <f>IF(E199="","",VLOOKUP(E199,Cennik!A:F,6,0))</f>
        <v>0</v>
      </c>
    </row>
    <row r="200" spans="1:10">
      <c r="A200" s="3"/>
      <c r="B200" s="29">
        <v>48</v>
      </c>
      <c r="C200" s="11" t="s">
        <v>312</v>
      </c>
      <c r="D200" s="3" t="str">
        <f>IF(E200="","",VLOOKUP(E200,Cennik!A:B,2,0))</f>
        <v>dozownik na papier toaletowy</v>
      </c>
      <c r="E200" s="29" t="s">
        <v>143</v>
      </c>
      <c r="F200" s="32">
        <v>1</v>
      </c>
      <c r="G200" s="33">
        <f>IF(E200="","",VLOOKUP(E200,Cennik!A:G,4,0))</f>
        <v>0</v>
      </c>
      <c r="H200" s="34">
        <f t="shared" si="8"/>
        <v>0</v>
      </c>
      <c r="I200" s="7">
        <f t="shared" si="7"/>
        <v>0</v>
      </c>
      <c r="J200" s="91">
        <f>IF(E200="","",VLOOKUP(E200,Cennik!A:F,6,0))</f>
        <v>0</v>
      </c>
    </row>
    <row r="201" spans="1:10">
      <c r="A201" s="3"/>
      <c r="B201" s="29">
        <v>48</v>
      </c>
      <c r="C201" s="11" t="s">
        <v>313</v>
      </c>
      <c r="D201" s="3" t="str">
        <f>IF(E201="","",VLOOKUP(E201,Cennik!A:B,2,0))</f>
        <v>szczotka toaletowa</v>
      </c>
      <c r="E201" s="29" t="s">
        <v>139</v>
      </c>
      <c r="F201" s="32">
        <v>1</v>
      </c>
      <c r="G201" s="33">
        <f>IF(E201="","",VLOOKUP(E201,Cennik!A:G,4,0))</f>
        <v>0</v>
      </c>
      <c r="H201" s="34">
        <f t="shared" si="8"/>
        <v>0</v>
      </c>
      <c r="I201" s="7">
        <f t="shared" si="7"/>
        <v>0</v>
      </c>
      <c r="J201" s="91">
        <f>IF(E201="","",VLOOKUP(E201,Cennik!A:F,6,0))</f>
        <v>0</v>
      </c>
    </row>
    <row r="202" spans="1:10">
      <c r="A202" s="3"/>
      <c r="B202" s="29">
        <v>48</v>
      </c>
      <c r="C202" s="11" t="s">
        <v>314</v>
      </c>
      <c r="D202" s="31" t="str">
        <f>VLOOKUP(E202,Cennik!A:G,2,0)</f>
        <v>lustro</v>
      </c>
      <c r="E202" s="29" t="s">
        <v>213</v>
      </c>
      <c r="F202" s="32">
        <v>1</v>
      </c>
      <c r="G202" s="33">
        <f>IF(E202="","",VLOOKUP(E202,Cennik!A:G,4,0))</f>
        <v>0</v>
      </c>
      <c r="H202" s="34">
        <f t="shared" si="8"/>
        <v>0</v>
      </c>
      <c r="I202" s="7">
        <f t="shared" si="7"/>
        <v>0</v>
      </c>
      <c r="J202" s="91">
        <f>IF(E202="","",VLOOKUP(E202,Cennik!A:F,6,0))</f>
        <v>0</v>
      </c>
    </row>
    <row r="203" spans="1:10">
      <c r="A203" s="3"/>
      <c r="B203" s="29">
        <v>48</v>
      </c>
      <c r="C203" s="11" t="s">
        <v>315</v>
      </c>
      <c r="D203" s="31" t="str">
        <f>VLOOKUP(E203,Cennik!A:G,2,0)</f>
        <v>haczyki podwójne</v>
      </c>
      <c r="E203" s="29" t="s">
        <v>141</v>
      </c>
      <c r="F203" s="32">
        <v>1</v>
      </c>
      <c r="G203" s="33">
        <f>IF(E203="","",VLOOKUP(E203,Cennik!A:G,4,0))</f>
        <v>0</v>
      </c>
      <c r="H203" s="34">
        <f t="shared" si="8"/>
        <v>0</v>
      </c>
      <c r="I203" s="7">
        <f t="shared" si="7"/>
        <v>0</v>
      </c>
      <c r="J203" s="91">
        <f>IF(E203="","",VLOOKUP(E203,Cennik!A:F,6,0))</f>
        <v>0</v>
      </c>
    </row>
    <row r="204" spans="1:10">
      <c r="A204" s="3"/>
      <c r="B204" s="29">
        <v>48</v>
      </c>
      <c r="C204" s="11" t="s">
        <v>317</v>
      </c>
      <c r="D204" s="3" t="str">
        <f>IF(E204="","",VLOOKUP(E204,Cennik!A:B,2,0))</f>
        <v>suszarka do rąk</v>
      </c>
      <c r="E204" s="29" t="s">
        <v>215</v>
      </c>
      <c r="F204" s="32">
        <v>1</v>
      </c>
      <c r="G204" s="33">
        <f>IF(E204="","",VLOOKUP(E204,Cennik!A:G,4,0))</f>
        <v>0</v>
      </c>
      <c r="H204" s="34">
        <f t="shared" si="8"/>
        <v>0</v>
      </c>
      <c r="I204" s="7">
        <f t="shared" si="7"/>
        <v>0</v>
      </c>
      <c r="J204" s="91">
        <f>IF(E204="","",VLOOKUP(E204,Cennik!A:F,6,0))</f>
        <v>0</v>
      </c>
    </row>
    <row r="205" spans="1:10">
      <c r="A205" s="3" t="s">
        <v>181</v>
      </c>
      <c r="B205" s="29">
        <v>51</v>
      </c>
      <c r="C205" s="11" t="s">
        <v>331</v>
      </c>
      <c r="D205" s="31" t="str">
        <f>VLOOKUP(E205,Cennik!A:G,2,0)</f>
        <v>regał otwarty</v>
      </c>
      <c r="E205" s="29" t="s">
        <v>40</v>
      </c>
      <c r="F205" s="29">
        <v>1</v>
      </c>
      <c r="G205" s="33">
        <f>IF(E205="","",VLOOKUP(E205,Cennik!A:G,4,0))</f>
        <v>0</v>
      </c>
      <c r="H205" s="34">
        <f t="shared" si="8"/>
        <v>0</v>
      </c>
      <c r="I205" s="7">
        <f t="shared" si="7"/>
        <v>0</v>
      </c>
      <c r="J205" s="91">
        <f>IF(E205="","",VLOOKUP(E205,Cennik!A:F,6,0))</f>
        <v>0</v>
      </c>
    </row>
    <row r="206" spans="1:10">
      <c r="A206" s="3"/>
      <c r="B206" s="29">
        <v>51</v>
      </c>
      <c r="C206" s="11" t="s">
        <v>347</v>
      </c>
      <c r="D206" s="31" t="str">
        <f>VLOOKUP(E206,Cennik!A:G,2,0)</f>
        <v>komplet wypoczynkowy</v>
      </c>
      <c r="E206" s="29" t="s">
        <v>254</v>
      </c>
      <c r="F206" s="29">
        <v>1</v>
      </c>
      <c r="G206" s="33">
        <f>IF(E206="","",VLOOKUP(E206,Cennik!A:G,4,0))</f>
        <v>0</v>
      </c>
      <c r="H206" s="34">
        <f t="shared" si="8"/>
        <v>0</v>
      </c>
      <c r="I206" s="7">
        <f t="shared" si="7"/>
        <v>0</v>
      </c>
      <c r="J206" s="91">
        <f>IF(E206="","",VLOOKUP(E206,Cennik!A:F,6,0))</f>
        <v>0</v>
      </c>
    </row>
    <row r="207" spans="1:10">
      <c r="A207" s="3"/>
      <c r="B207" s="29">
        <v>51</v>
      </c>
      <c r="C207" s="11" t="s">
        <v>346</v>
      </c>
      <c r="D207" s="31" t="str">
        <f>VLOOKUP(E207,Cennik!A:G,2,0)</f>
        <v>stolik</v>
      </c>
      <c r="E207" s="29" t="s">
        <v>201</v>
      </c>
      <c r="F207" s="29">
        <v>1</v>
      </c>
      <c r="G207" s="33">
        <f>IF(E207="","",VLOOKUP(E207,Cennik!A:G,4,0))</f>
        <v>0</v>
      </c>
      <c r="H207" s="34">
        <f t="shared" si="8"/>
        <v>0</v>
      </c>
      <c r="I207" s="7">
        <f t="shared" si="7"/>
        <v>0</v>
      </c>
      <c r="J207" s="91">
        <f>IF(E207="","",VLOOKUP(E207,Cennik!A:F,6,0))</f>
        <v>0</v>
      </c>
    </row>
    <row r="208" spans="1:10">
      <c r="A208" s="3" t="s">
        <v>182</v>
      </c>
      <c r="B208" s="29">
        <v>52</v>
      </c>
      <c r="C208" s="11" t="s">
        <v>266</v>
      </c>
      <c r="D208" s="31" t="str">
        <f>VLOOKUP(E208,Cennik!A:G,2,0)</f>
        <v>krzesła</v>
      </c>
      <c r="E208" s="29" t="s">
        <v>149</v>
      </c>
      <c r="F208" s="29">
        <v>2</v>
      </c>
      <c r="G208" s="33">
        <f>IF(E208="","",VLOOKUP(E208,Cennik!A:G,4,0))</f>
        <v>0</v>
      </c>
      <c r="H208" s="34">
        <f t="shared" si="8"/>
        <v>0</v>
      </c>
      <c r="I208" s="7">
        <f t="shared" si="7"/>
        <v>0</v>
      </c>
      <c r="J208" s="91">
        <f>IF(E208="","",VLOOKUP(E208,Cennik!A:F,6,0))</f>
        <v>0</v>
      </c>
    </row>
    <row r="209" spans="1:10">
      <c r="A209" s="3"/>
      <c r="B209" s="29">
        <v>52</v>
      </c>
      <c r="C209" s="11" t="s">
        <v>267</v>
      </c>
      <c r="D209" s="31" t="str">
        <f>VLOOKUP(E209,Cennik!A:G,2,0)</f>
        <v>kosz na śmieci</v>
      </c>
      <c r="E209" s="29" t="s">
        <v>23</v>
      </c>
      <c r="F209" s="29">
        <v>1</v>
      </c>
      <c r="G209" s="33">
        <f>IF(E209="","",VLOOKUP(E209,Cennik!A:G,4,0))</f>
        <v>0</v>
      </c>
      <c r="H209" s="34">
        <f t="shared" si="8"/>
        <v>0</v>
      </c>
      <c r="I209" s="7">
        <f t="shared" si="7"/>
        <v>0</v>
      </c>
      <c r="J209" s="91">
        <f>IF(E209="","",VLOOKUP(E209,Cennik!A:F,6,0))</f>
        <v>0</v>
      </c>
    </row>
    <row r="210" spans="1:10">
      <c r="A210" s="3"/>
      <c r="B210" s="30">
        <v>52</v>
      </c>
      <c r="C210" s="11" t="s">
        <v>322</v>
      </c>
      <c r="D210" s="31" t="str">
        <f>VLOOKUP(E210,Cennik!A:G,2,0)</f>
        <v>biurko</v>
      </c>
      <c r="E210" s="29" t="s">
        <v>51</v>
      </c>
      <c r="F210" s="29">
        <v>2</v>
      </c>
      <c r="G210" s="33">
        <f>IF(E210="","",VLOOKUP(E210,Cennik!A:G,4,0))</f>
        <v>0</v>
      </c>
      <c r="H210" s="34">
        <f t="shared" si="8"/>
        <v>0</v>
      </c>
      <c r="I210" s="7">
        <f t="shared" si="7"/>
        <v>0</v>
      </c>
      <c r="J210" s="91">
        <f>IF(E210="","",VLOOKUP(E210,Cennik!A:F,6,0))</f>
        <v>0</v>
      </c>
    </row>
    <row r="211" spans="1:10">
      <c r="A211" s="3"/>
      <c r="B211" s="29">
        <v>52</v>
      </c>
      <c r="C211" s="11" t="s">
        <v>326</v>
      </c>
      <c r="D211" s="31" t="str">
        <f>VLOOKUP(E211,Cennik!A:G,2,0)</f>
        <v>krzesło obrotowe</v>
      </c>
      <c r="E211" s="29" t="s">
        <v>53</v>
      </c>
      <c r="F211" s="29">
        <v>2</v>
      </c>
      <c r="G211" s="33">
        <f>IF(E211="","",VLOOKUP(E211,Cennik!A:G,4,0))</f>
        <v>0</v>
      </c>
      <c r="H211" s="34">
        <f t="shared" si="8"/>
        <v>0</v>
      </c>
      <c r="I211" s="7">
        <f t="shared" si="7"/>
        <v>0</v>
      </c>
      <c r="J211" s="91">
        <f>IF(E211="","",VLOOKUP(E211,Cennik!A:F,6,0))</f>
        <v>0</v>
      </c>
    </row>
    <row r="212" spans="1:10">
      <c r="A212" s="3"/>
      <c r="B212" s="29">
        <v>52</v>
      </c>
      <c r="C212" s="11" t="s">
        <v>327</v>
      </c>
      <c r="D212" s="31" t="str">
        <f>VLOOKUP(E212,Cennik!A:G,2,0)</f>
        <v xml:space="preserve">szafa aktowa </v>
      </c>
      <c r="E212" s="29" t="s">
        <v>58</v>
      </c>
      <c r="F212" s="29">
        <v>2</v>
      </c>
      <c r="G212" s="33">
        <f>IF(E212="","",VLOOKUP(E212,Cennik!A:G,4,0))</f>
        <v>0</v>
      </c>
      <c r="H212" s="34">
        <f t="shared" si="8"/>
        <v>0</v>
      </c>
      <c r="I212" s="7">
        <f t="shared" si="7"/>
        <v>0</v>
      </c>
      <c r="J212" s="91">
        <f>IF(E212="","",VLOOKUP(E212,Cennik!A:F,6,0))</f>
        <v>0</v>
      </c>
    </row>
    <row r="213" spans="1:10">
      <c r="A213" s="3"/>
      <c r="B213" s="29">
        <v>52</v>
      </c>
      <c r="C213" s="11" t="s">
        <v>348</v>
      </c>
      <c r="D213" s="31" t="str">
        <f>VLOOKUP(E213,Cennik!A:G,2,0)</f>
        <v>sofa</v>
      </c>
      <c r="E213" s="29" t="s">
        <v>55</v>
      </c>
      <c r="F213" s="29">
        <v>1</v>
      </c>
      <c r="G213" s="33">
        <f>IF(E213="","",VLOOKUP(E213,Cennik!A:G,4,0))</f>
        <v>0</v>
      </c>
      <c r="H213" s="34">
        <f t="shared" si="8"/>
        <v>0</v>
      </c>
      <c r="I213" s="7">
        <f t="shared" si="7"/>
        <v>0</v>
      </c>
      <c r="J213" s="91">
        <f>IF(E213="","",VLOOKUP(E213,Cennik!A:F,6,0))</f>
        <v>0</v>
      </c>
    </row>
    <row r="214" spans="1:10">
      <c r="A214" s="3" t="s">
        <v>411</v>
      </c>
      <c r="B214" s="29"/>
      <c r="C214" s="11" t="s">
        <v>308</v>
      </c>
      <c r="D214" s="31" t="str">
        <f>IF(E214="","",VLOOKUP(E214,Cennik!A:G,2,0))</f>
        <v>dozownik na mydło w płynie</v>
      </c>
      <c r="E214" s="29" t="s">
        <v>212</v>
      </c>
      <c r="F214" s="29">
        <v>2</v>
      </c>
      <c r="G214" s="33">
        <f>IF(E214="","",VLOOKUP(E214,Cennik!A:G,4,0))</f>
        <v>0</v>
      </c>
      <c r="H214" s="34">
        <f t="shared" si="8"/>
        <v>0</v>
      </c>
      <c r="I214" s="7">
        <f t="shared" si="7"/>
        <v>0</v>
      </c>
      <c r="J214" s="91">
        <f>IF(E214="","",VLOOKUP(E214,Cennik!A:F,6,0))</f>
        <v>0</v>
      </c>
    </row>
    <row r="215" spans="1:10">
      <c r="A215" s="3"/>
      <c r="B215" s="29"/>
      <c r="C215" s="11" t="s">
        <v>303</v>
      </c>
      <c r="D215" s="31" t="str">
        <f>IF(E215="","",VLOOKUP(E215,Cennik!A:G,2,0))</f>
        <v>Rolety w schronisku</v>
      </c>
      <c r="E215" s="29" t="s">
        <v>235</v>
      </c>
      <c r="F215" s="29">
        <v>1</v>
      </c>
      <c r="G215" s="33">
        <f>IF(E215="","",VLOOKUP(E215,Cennik!A:G,4,0))</f>
        <v>0</v>
      </c>
      <c r="H215" s="34">
        <f t="shared" si="8"/>
        <v>0</v>
      </c>
      <c r="I215" s="7">
        <f t="shared" si="7"/>
        <v>0</v>
      </c>
      <c r="J215" s="91">
        <f>IF(E215="","",VLOOKUP(E215,Cennik!A:F,6,0))</f>
        <v>0</v>
      </c>
    </row>
    <row r="216" spans="1:10">
      <c r="A216" s="3"/>
      <c r="B216" s="29"/>
      <c r="C216" s="11" t="s">
        <v>309</v>
      </c>
      <c r="D216" s="31" t="str">
        <f>IF(E216="","",VLOOKUP(E216,Cennik!A:G,2,0))</f>
        <v>folie okienne w schronisku</v>
      </c>
      <c r="E216" s="29" t="s">
        <v>240</v>
      </c>
      <c r="F216" s="29">
        <v>1</v>
      </c>
      <c r="G216" s="33">
        <f>IF(E216="","",VLOOKUP(E216,Cennik!A:G,4,0))</f>
        <v>0</v>
      </c>
      <c r="H216" s="34">
        <f t="shared" si="8"/>
        <v>0</v>
      </c>
      <c r="I216" s="7">
        <f t="shared" si="7"/>
        <v>0</v>
      </c>
      <c r="J216" s="91">
        <f>IF(E216="","",VLOOKUP(E216,Cennik!A:F,6,0))</f>
        <v>0</v>
      </c>
    </row>
    <row r="217" spans="1:10" ht="31.5">
      <c r="A217" s="3"/>
      <c r="B217" s="29"/>
      <c r="C217" s="11" t="s">
        <v>310</v>
      </c>
      <c r="D217" s="31" t="str">
        <f>IF(E217="","",VLOOKUP(E217,Cennik!A:G,2,0))</f>
        <v>regały magazynowe w schronisku</v>
      </c>
      <c r="E217" s="29" t="s">
        <v>230</v>
      </c>
      <c r="F217" s="29">
        <v>1</v>
      </c>
      <c r="G217" s="33">
        <f>IF(E217="","",VLOOKUP(E217,Cennik!A:G,4,0))</f>
        <v>0</v>
      </c>
      <c r="H217" s="34">
        <f t="shared" si="8"/>
        <v>0</v>
      </c>
      <c r="I217" s="7">
        <f t="shared" si="7"/>
        <v>0</v>
      </c>
      <c r="J217" s="91">
        <f>IF(E217="","",VLOOKUP(E217,Cennik!A:F,6,0))</f>
        <v>0</v>
      </c>
    </row>
    <row r="218" spans="1:10" s="2" customFormat="1">
      <c r="A218" s="50" t="s">
        <v>251</v>
      </c>
      <c r="B218" s="51"/>
      <c r="C218" s="52"/>
      <c r="D218" s="50"/>
      <c r="E218" s="51"/>
      <c r="F218" s="51"/>
      <c r="G218" s="53"/>
      <c r="H218" s="87">
        <f>SUM(H5:H217)</f>
        <v>0</v>
      </c>
      <c r="I218" s="87">
        <f>SUM(I5:I217)</f>
        <v>0</v>
      </c>
      <c r="J218" s="95"/>
    </row>
  </sheetData>
  <sheetProtection algorithmName="SHA-512" hashValue="YQ0NyVDR6UE47ygM4dE38spvtmle61wvyUXfVTfaIvWBWy0VRmgJaYMYG02IFBUfuAHepZR8H+qvyB75HYjxCg==" saltValue="Vmkc0/lp7cJunuUg/6NouQ==" spinCount="100000" sheet="1" objects="1" scenarios="1"/>
  <sortState xmlns:xlrd2="http://schemas.microsoft.com/office/spreadsheetml/2017/richdata2" ref="A5:I217">
    <sortCondition ref="B5:B217"/>
    <sortCondition ref="C5:C217"/>
  </sortState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7"/>
  <sheetViews>
    <sheetView workbookViewId="0">
      <selection activeCell="K4" sqref="K4"/>
    </sheetView>
  </sheetViews>
  <sheetFormatPr defaultColWidth="9" defaultRowHeight="15.75"/>
  <cols>
    <col min="1" max="1" width="14.625" style="36" customWidth="1"/>
    <col min="2" max="2" width="6.25" style="36" customWidth="1"/>
    <col min="3" max="3" width="7" style="42" customWidth="1"/>
    <col min="4" max="4" width="26.625" style="5" customWidth="1"/>
    <col min="5" max="6" width="6.75" style="17" customWidth="1"/>
    <col min="7" max="8" width="13.75" style="44" customWidth="1"/>
    <col min="9" max="9" width="13.75" style="45" customWidth="1"/>
    <col min="10" max="16384" width="9" style="1"/>
  </cols>
  <sheetData>
    <row r="2" spans="1:10">
      <c r="C2" s="38" t="s">
        <v>61</v>
      </c>
    </row>
    <row r="3" spans="1:10">
      <c r="C3" s="38"/>
    </row>
    <row r="4" spans="1:10" s="27" customFormat="1" ht="63">
      <c r="A4" s="39" t="s">
        <v>1</v>
      </c>
      <c r="B4" s="39" t="s">
        <v>220</v>
      </c>
      <c r="C4" s="39" t="s">
        <v>2</v>
      </c>
      <c r="D4" s="39" t="s">
        <v>3</v>
      </c>
      <c r="E4" s="39" t="s">
        <v>4</v>
      </c>
      <c r="F4" s="39" t="s">
        <v>418</v>
      </c>
      <c r="G4" s="96" t="s">
        <v>60</v>
      </c>
      <c r="H4" s="96" t="s">
        <v>5</v>
      </c>
      <c r="I4" s="97" t="s">
        <v>419</v>
      </c>
      <c r="J4" s="27" t="s">
        <v>416</v>
      </c>
    </row>
    <row r="5" spans="1:10">
      <c r="A5" s="37" t="s">
        <v>62</v>
      </c>
      <c r="B5" s="37">
        <v>1</v>
      </c>
      <c r="C5" s="40" t="s">
        <v>360</v>
      </c>
      <c r="D5" s="31" t="str">
        <f>VLOOKUP(E5,Cennik!A:G,2,0)</f>
        <v>szafka na buty</v>
      </c>
      <c r="E5" s="43" t="s">
        <v>64</v>
      </c>
      <c r="F5" s="43">
        <v>1</v>
      </c>
      <c r="G5" s="47">
        <f>IF(E5="","",VLOOKUP(E5,Cennik!A:G,4,0))</f>
        <v>0</v>
      </c>
      <c r="H5" s="47">
        <f t="shared" ref="H5" si="0">IF(G5="","",F5*G5)</f>
        <v>0</v>
      </c>
      <c r="I5" s="7">
        <f t="shared" ref="I5:I56" si="1">IF(H5="","",H5*(1+J5))</f>
        <v>0</v>
      </c>
      <c r="J5" s="1">
        <f>IF(E5="","",VLOOKUP(E5,Cennik!A:F,6,0))</f>
        <v>0</v>
      </c>
    </row>
    <row r="6" spans="1:10">
      <c r="A6" s="37"/>
      <c r="B6" s="37">
        <v>1</v>
      </c>
      <c r="C6" s="40" t="s">
        <v>361</v>
      </c>
      <c r="D6" s="31" t="str">
        <f>VLOOKUP(E6,Cennik!A:G,2,0)</f>
        <v>wieszak wiszący</v>
      </c>
      <c r="E6" s="43" t="s">
        <v>24</v>
      </c>
      <c r="F6" s="43">
        <v>1</v>
      </c>
      <c r="G6" s="47">
        <f>IF(E6="","",VLOOKUP(E6,Cennik!A:G,4,0))</f>
        <v>0</v>
      </c>
      <c r="H6" s="47">
        <f t="shared" ref="H6:H54" si="2">IF(G6="","",F6*G6)</f>
        <v>0</v>
      </c>
      <c r="I6" s="7">
        <f t="shared" si="1"/>
        <v>0</v>
      </c>
      <c r="J6" s="1">
        <f>IF(E6="","",VLOOKUP(E6,Cennik!A:F,6,0))</f>
        <v>0</v>
      </c>
    </row>
    <row r="7" spans="1:10">
      <c r="A7" s="37" t="s">
        <v>66</v>
      </c>
      <c r="B7" s="37">
        <v>2</v>
      </c>
      <c r="C7" s="40" t="s">
        <v>362</v>
      </c>
      <c r="D7" s="31" t="str">
        <f>VLOOKUP(E7,Cennik!A:G,2,0)</f>
        <v xml:space="preserve">lustro z półką </v>
      </c>
      <c r="E7" s="43" t="s">
        <v>68</v>
      </c>
      <c r="F7" s="43">
        <v>1</v>
      </c>
      <c r="G7" s="47">
        <f>IF(E7="","",VLOOKUP(E7,Cennik!A:G,4,0))</f>
        <v>0</v>
      </c>
      <c r="H7" s="47">
        <f t="shared" si="2"/>
        <v>0</v>
      </c>
      <c r="I7" s="7">
        <f t="shared" si="1"/>
        <v>0</v>
      </c>
      <c r="J7" s="1">
        <f>IF(E7="","",VLOOKUP(E7,Cennik!A:F,6,0))</f>
        <v>0</v>
      </c>
    </row>
    <row r="8" spans="1:10">
      <c r="A8" s="37" t="s">
        <v>69</v>
      </c>
      <c r="B8" s="37">
        <v>3</v>
      </c>
      <c r="C8" s="40" t="s">
        <v>363</v>
      </c>
      <c r="D8" s="31" t="str">
        <f>VLOOKUP(E8,Cennik!A:G,2,0)</f>
        <v>szafa ubraniowa</v>
      </c>
      <c r="E8" s="43" t="s">
        <v>72</v>
      </c>
      <c r="F8" s="43">
        <v>3</v>
      </c>
      <c r="G8" s="47">
        <f>IF(E8="","",VLOOKUP(E8,Cennik!A:G,4,0))</f>
        <v>0</v>
      </c>
      <c r="H8" s="47">
        <f t="shared" si="2"/>
        <v>0</v>
      </c>
      <c r="I8" s="7">
        <f t="shared" si="1"/>
        <v>0</v>
      </c>
      <c r="J8" s="1">
        <f>IF(E8="","",VLOOKUP(E8,Cennik!A:F,6,0))</f>
        <v>0</v>
      </c>
    </row>
    <row r="9" spans="1:10">
      <c r="A9" s="37"/>
      <c r="B9" s="37">
        <v>3</v>
      </c>
      <c r="C9" s="40" t="s">
        <v>364</v>
      </c>
      <c r="D9" s="31" t="str">
        <f>VLOOKUP(E9,Cennik!A:G,2,0)</f>
        <v xml:space="preserve">szafka nocna </v>
      </c>
      <c r="E9" s="43" t="s">
        <v>74</v>
      </c>
      <c r="F9" s="43">
        <v>3</v>
      </c>
      <c r="G9" s="47">
        <f>IF(E9="","",VLOOKUP(E9,Cennik!A:G,4,0))</f>
        <v>0</v>
      </c>
      <c r="H9" s="47">
        <f t="shared" si="2"/>
        <v>0</v>
      </c>
      <c r="I9" s="7">
        <f t="shared" si="1"/>
        <v>0</v>
      </c>
      <c r="J9" s="1">
        <f>IF(E9="","",VLOOKUP(E9,Cennik!A:F,6,0))</f>
        <v>0</v>
      </c>
    </row>
    <row r="10" spans="1:10">
      <c r="A10" s="37"/>
      <c r="B10" s="37">
        <v>3</v>
      </c>
      <c r="C10" s="40" t="s">
        <v>365</v>
      </c>
      <c r="D10" s="31" t="str">
        <f>VLOOKUP(E10,Cennik!A:G,2,0)</f>
        <v>pościel</v>
      </c>
      <c r="E10" s="43" t="s">
        <v>75</v>
      </c>
      <c r="F10" s="43">
        <v>3</v>
      </c>
      <c r="G10" s="47">
        <f>IF(E10="","",VLOOKUP(E10,Cennik!A:G,4,0))</f>
        <v>0</v>
      </c>
      <c r="H10" s="47">
        <f t="shared" si="2"/>
        <v>0</v>
      </c>
      <c r="I10" s="7">
        <f t="shared" si="1"/>
        <v>0</v>
      </c>
      <c r="J10" s="1">
        <f>IF(E10="","",VLOOKUP(E10,Cennik!A:F,6,0))</f>
        <v>0</v>
      </c>
    </row>
    <row r="11" spans="1:10">
      <c r="A11" s="37"/>
      <c r="B11" s="37">
        <v>3</v>
      </c>
      <c r="C11" s="40" t="s">
        <v>366</v>
      </c>
      <c r="D11" s="31" t="str">
        <f>VLOOKUP(E11,Cennik!A:G,2,0)</f>
        <v>kołdra</v>
      </c>
      <c r="E11" s="43" t="s">
        <v>77</v>
      </c>
      <c r="F11" s="43">
        <v>3</v>
      </c>
      <c r="G11" s="47">
        <f>IF(E11="","",VLOOKUP(E11,Cennik!A:G,4,0))</f>
        <v>0</v>
      </c>
      <c r="H11" s="47">
        <f t="shared" si="2"/>
        <v>0</v>
      </c>
      <c r="I11" s="7">
        <f t="shared" si="1"/>
        <v>0</v>
      </c>
      <c r="J11" s="1">
        <f>IF(E11="","",VLOOKUP(E11,Cennik!A:F,6,0))</f>
        <v>0</v>
      </c>
    </row>
    <row r="12" spans="1:10">
      <c r="A12" s="37"/>
      <c r="B12" s="37">
        <v>3</v>
      </c>
      <c r="C12" s="40" t="s">
        <v>367</v>
      </c>
      <c r="D12" s="31" t="str">
        <f>VLOOKUP(E12,Cennik!A:G,2,0)</f>
        <v>poduszka</v>
      </c>
      <c r="E12" s="43" t="s">
        <v>19</v>
      </c>
      <c r="F12" s="43">
        <v>3</v>
      </c>
      <c r="G12" s="47">
        <f>IF(E12="","",VLOOKUP(E12,Cennik!A:G,4,0))</f>
        <v>0</v>
      </c>
      <c r="H12" s="47">
        <f t="shared" si="2"/>
        <v>0</v>
      </c>
      <c r="I12" s="7">
        <f t="shared" si="1"/>
        <v>0</v>
      </c>
      <c r="J12" s="1">
        <f>IF(E12="","",VLOOKUP(E12,Cennik!A:F,6,0))</f>
        <v>0</v>
      </c>
    </row>
    <row r="13" spans="1:10">
      <c r="A13" s="37"/>
      <c r="B13" s="37">
        <v>3</v>
      </c>
      <c r="C13" s="40" t="s">
        <v>368</v>
      </c>
      <c r="D13" s="31" t="str">
        <f>VLOOKUP(E13,Cennik!A:G,2,0)</f>
        <v>prześcieradło</v>
      </c>
      <c r="E13" s="43" t="s">
        <v>13</v>
      </c>
      <c r="F13" s="43">
        <v>3</v>
      </c>
      <c r="G13" s="47">
        <f>IF(E13="","",VLOOKUP(E13,Cennik!A:G,4,0))</f>
        <v>0</v>
      </c>
      <c r="H13" s="47">
        <f t="shared" si="2"/>
        <v>0</v>
      </c>
      <c r="I13" s="7">
        <f t="shared" si="1"/>
        <v>0</v>
      </c>
      <c r="J13" s="1">
        <f>IF(E13="","",VLOOKUP(E13,Cennik!A:F,6,0))</f>
        <v>0</v>
      </c>
    </row>
    <row r="14" spans="1:10">
      <c r="A14" s="37"/>
      <c r="B14" s="37">
        <v>3</v>
      </c>
      <c r="C14" s="40" t="s">
        <v>369</v>
      </c>
      <c r="D14" s="31" t="str">
        <f>VLOOKUP(E14,Cennik!A:G,2,0)</f>
        <v>koc</v>
      </c>
      <c r="E14" s="43" t="s">
        <v>21</v>
      </c>
      <c r="F14" s="43">
        <v>3</v>
      </c>
      <c r="G14" s="47">
        <f>IF(E14="","",VLOOKUP(E14,Cennik!A:G,4,0))</f>
        <v>0</v>
      </c>
      <c r="H14" s="47">
        <f t="shared" si="2"/>
        <v>0</v>
      </c>
      <c r="I14" s="7">
        <f t="shared" si="1"/>
        <v>0</v>
      </c>
      <c r="J14" s="1">
        <f>IF(E14="","",VLOOKUP(E14,Cennik!A:F,6,0))</f>
        <v>0</v>
      </c>
    </row>
    <row r="15" spans="1:10">
      <c r="A15" s="37"/>
      <c r="B15" s="37">
        <v>3</v>
      </c>
      <c r="C15" s="40" t="s">
        <v>370</v>
      </c>
      <c r="D15" s="31" t="str">
        <f>VLOOKUP(E15,Cennik!A:G,2,0)</f>
        <v>lampka nocna</v>
      </c>
      <c r="E15" s="43" t="s">
        <v>79</v>
      </c>
      <c r="F15" s="43">
        <v>3</v>
      </c>
      <c r="G15" s="47">
        <f>IF(E15="","",VLOOKUP(E15,Cennik!A:G,4,0))</f>
        <v>0</v>
      </c>
      <c r="H15" s="47">
        <f t="shared" si="2"/>
        <v>0</v>
      </c>
      <c r="I15" s="7">
        <f t="shared" si="1"/>
        <v>0</v>
      </c>
      <c r="J15" s="1">
        <f>IF(E15="","",VLOOKUP(E15,Cennik!A:F,6,0))</f>
        <v>0</v>
      </c>
    </row>
    <row r="16" spans="1:10">
      <c r="A16" s="37"/>
      <c r="B16" s="37">
        <v>3</v>
      </c>
      <c r="C16" s="40" t="s">
        <v>371</v>
      </c>
      <c r="D16" s="31" t="str">
        <f>VLOOKUP(E16,Cennik!A:G,2,0)</f>
        <v>stół płycinowy</v>
      </c>
      <c r="E16" s="43" t="s">
        <v>81</v>
      </c>
      <c r="F16" s="43">
        <v>3</v>
      </c>
      <c r="G16" s="47">
        <f>IF(E16="","",VLOOKUP(E16,Cennik!A:G,4,0))</f>
        <v>0</v>
      </c>
      <c r="H16" s="47">
        <f t="shared" si="2"/>
        <v>0</v>
      </c>
      <c r="I16" s="7">
        <f t="shared" si="1"/>
        <v>0</v>
      </c>
      <c r="J16" s="1">
        <f>IF(E16="","",VLOOKUP(E16,Cennik!A:F,6,0))</f>
        <v>0</v>
      </c>
    </row>
    <row r="17" spans="1:10">
      <c r="A17" s="37" t="s">
        <v>84</v>
      </c>
      <c r="B17" s="37">
        <v>4</v>
      </c>
      <c r="C17" s="40" t="s">
        <v>372</v>
      </c>
      <c r="D17" s="31" t="str">
        <f>VLOOKUP(E17,Cennik!A:G,2,0)</f>
        <v>stół/ława płycinowy</v>
      </c>
      <c r="E17" s="43" t="s">
        <v>57</v>
      </c>
      <c r="F17" s="43">
        <v>1</v>
      </c>
      <c r="G17" s="47">
        <f>IF(E17="","",VLOOKUP(E17,Cennik!A:G,4,0))</f>
        <v>0</v>
      </c>
      <c r="H17" s="47">
        <f t="shared" si="2"/>
        <v>0</v>
      </c>
      <c r="I17" s="7">
        <f t="shared" si="1"/>
        <v>0</v>
      </c>
      <c r="J17" s="1">
        <f>IF(E17="","",VLOOKUP(E17,Cennik!A:F,6,0))</f>
        <v>0</v>
      </c>
    </row>
    <row r="18" spans="1:10">
      <c r="A18" s="37"/>
      <c r="B18" s="37">
        <v>4</v>
      </c>
      <c r="C18" s="40" t="s">
        <v>373</v>
      </c>
      <c r="D18" s="31" t="str">
        <f>VLOOKUP(E18,Cennik!A:G,2,0)</f>
        <v>stół na stelażu metalowym</v>
      </c>
      <c r="E18" s="43" t="s">
        <v>88</v>
      </c>
      <c r="F18" s="43">
        <v>1</v>
      </c>
      <c r="G18" s="47">
        <f>IF(E18="","",VLOOKUP(E18,Cennik!A:G,4,0))</f>
        <v>0</v>
      </c>
      <c r="H18" s="47">
        <f t="shared" si="2"/>
        <v>0</v>
      </c>
      <c r="I18" s="7">
        <f t="shared" si="1"/>
        <v>0</v>
      </c>
      <c r="J18" s="1">
        <f>IF(E18="","",VLOOKUP(E18,Cennik!A:F,6,0))</f>
        <v>0</v>
      </c>
    </row>
    <row r="19" spans="1:10">
      <c r="A19" s="37"/>
      <c r="B19" s="37">
        <v>4</v>
      </c>
      <c r="C19" s="40" t="s">
        <v>374</v>
      </c>
      <c r="D19" s="31" t="str">
        <f>VLOOKUP(E19,Cennik!A:G,2,0)</f>
        <v>krzesło sklejka</v>
      </c>
      <c r="E19" s="43" t="s">
        <v>83</v>
      </c>
      <c r="F19" s="43">
        <v>7</v>
      </c>
      <c r="G19" s="47">
        <f>IF(E19="","",VLOOKUP(E19,Cennik!A:G,4,0))</f>
        <v>0</v>
      </c>
      <c r="H19" s="47">
        <f t="shared" si="2"/>
        <v>0</v>
      </c>
      <c r="I19" s="7">
        <f t="shared" si="1"/>
        <v>0</v>
      </c>
      <c r="J19" s="1">
        <f>IF(E19="","",VLOOKUP(E19,Cennik!A:F,6,0))</f>
        <v>0</v>
      </c>
    </row>
    <row r="20" spans="1:10">
      <c r="A20" s="37"/>
      <c r="B20" s="37">
        <v>4</v>
      </c>
      <c r="C20" s="40" t="s">
        <v>375</v>
      </c>
      <c r="D20" s="31" t="str">
        <f>VLOOKUP(E20,Cennik!A:G,2,0)</f>
        <v>komoda</v>
      </c>
      <c r="E20" s="43" t="s">
        <v>90</v>
      </c>
      <c r="F20" s="43">
        <v>1</v>
      </c>
      <c r="G20" s="47">
        <f>IF(E20="","",VLOOKUP(E20,Cennik!A:G,4,0))</f>
        <v>0</v>
      </c>
      <c r="H20" s="47">
        <f t="shared" si="2"/>
        <v>0</v>
      </c>
      <c r="I20" s="7">
        <f t="shared" si="1"/>
        <v>0</v>
      </c>
      <c r="J20" s="1">
        <f>IF(E20="","",VLOOKUP(E20,Cennik!A:F,6,0))</f>
        <v>0</v>
      </c>
    </row>
    <row r="21" spans="1:10">
      <c r="A21" s="37"/>
      <c r="B21" s="37"/>
      <c r="C21" s="40" t="s">
        <v>376</v>
      </c>
      <c r="D21" s="31" t="str">
        <f>VLOOKUP(E21,Cennik!A:G,2,0)</f>
        <v xml:space="preserve">kosz na pranie </v>
      </c>
      <c r="E21" s="43" t="s">
        <v>130</v>
      </c>
      <c r="F21" s="43">
        <v>3</v>
      </c>
      <c r="G21" s="47">
        <f>IF(E21="","",VLOOKUP(E21,Cennik!A:G,4,0))</f>
        <v>0</v>
      </c>
      <c r="H21" s="47">
        <f t="shared" si="2"/>
        <v>0</v>
      </c>
      <c r="I21" s="7">
        <f t="shared" si="1"/>
        <v>0</v>
      </c>
      <c r="J21" s="1">
        <f>IF(E21="","",VLOOKUP(E21,Cennik!A:F,6,0))</f>
        <v>0</v>
      </c>
    </row>
    <row r="22" spans="1:10">
      <c r="A22" s="37"/>
      <c r="B22" s="37"/>
      <c r="C22" s="40" t="s">
        <v>377</v>
      </c>
      <c r="D22" s="31" t="str">
        <f>VLOOKUP(E22,Cennik!A:G,2,0)</f>
        <v xml:space="preserve">kosz na bieliznę </v>
      </c>
      <c r="E22" s="43" t="s">
        <v>132</v>
      </c>
      <c r="F22" s="43">
        <v>1</v>
      </c>
      <c r="G22" s="47">
        <f>IF(E22="","",VLOOKUP(E22,Cennik!A:G,4,0))</f>
        <v>0</v>
      </c>
      <c r="H22" s="47">
        <f t="shared" si="2"/>
        <v>0</v>
      </c>
      <c r="I22" s="7">
        <f t="shared" si="1"/>
        <v>0</v>
      </c>
      <c r="J22" s="1">
        <f>IF(E22="","",VLOOKUP(E22,Cennik!A:F,6,0))</f>
        <v>0</v>
      </c>
    </row>
    <row r="23" spans="1:10">
      <c r="A23" s="37"/>
      <c r="B23" s="37"/>
      <c r="C23" s="40" t="s">
        <v>378</v>
      </c>
      <c r="D23" s="31" t="str">
        <f>VLOOKUP(E23,Cennik!A:G,2,0)</f>
        <v>miotła + łopatka+zmiotka</v>
      </c>
      <c r="E23" s="43" t="s">
        <v>128</v>
      </c>
      <c r="F23" s="43">
        <v>1</v>
      </c>
      <c r="G23" s="47">
        <f>IF(E23="","",VLOOKUP(E23,Cennik!A:G,4,0))</f>
        <v>0</v>
      </c>
      <c r="H23" s="47">
        <f t="shared" si="2"/>
        <v>0</v>
      </c>
      <c r="I23" s="7">
        <f t="shared" si="1"/>
        <v>0</v>
      </c>
      <c r="J23" s="1">
        <f>IF(E23="","",VLOOKUP(E23,Cennik!A:F,6,0))</f>
        <v>0</v>
      </c>
    </row>
    <row r="24" spans="1:10">
      <c r="A24" s="37"/>
      <c r="B24" s="37"/>
      <c r="C24" s="40" t="s">
        <v>379</v>
      </c>
      <c r="D24" s="31" t="str">
        <f>VLOOKUP(E24,Cennik!A:G,2,0)</f>
        <v>mop sznurkowy</v>
      </c>
      <c r="E24" s="43" t="s">
        <v>127</v>
      </c>
      <c r="F24" s="43">
        <v>1</v>
      </c>
      <c r="G24" s="47">
        <f>IF(E24="","",VLOOKUP(E24,Cennik!A:G,4,0))</f>
        <v>0</v>
      </c>
      <c r="H24" s="47">
        <f t="shared" si="2"/>
        <v>0</v>
      </c>
      <c r="I24" s="7">
        <f t="shared" si="1"/>
        <v>0</v>
      </c>
      <c r="J24" s="1">
        <f>IF(E24="","",VLOOKUP(E24,Cennik!A:F,6,0))</f>
        <v>0</v>
      </c>
    </row>
    <row r="25" spans="1:10">
      <c r="A25" s="37"/>
      <c r="B25" s="37"/>
      <c r="C25" s="40" t="s">
        <v>380</v>
      </c>
      <c r="D25" s="31" t="str">
        <f>VLOOKUP(E25,Cennik!A:G,2,0)</f>
        <v>wiadro z wyciskaczem</v>
      </c>
      <c r="E25" s="43" t="s">
        <v>125</v>
      </c>
      <c r="F25" s="43">
        <v>1</v>
      </c>
      <c r="G25" s="47">
        <f>IF(E25="","",VLOOKUP(E25,Cennik!A:G,4,0))</f>
        <v>0</v>
      </c>
      <c r="H25" s="47">
        <f t="shared" si="2"/>
        <v>0</v>
      </c>
      <c r="I25" s="7">
        <f t="shared" si="1"/>
        <v>0</v>
      </c>
      <c r="J25" s="1">
        <f>IF(E25="","",VLOOKUP(E25,Cennik!A:F,6,0))</f>
        <v>0</v>
      </c>
    </row>
    <row r="26" spans="1:10">
      <c r="A26" s="37"/>
      <c r="B26" s="37"/>
      <c r="C26" s="40" t="s">
        <v>381</v>
      </c>
      <c r="D26" s="31" t="str">
        <f>VLOOKUP(E26,Cennik!A:G,2,0)</f>
        <v xml:space="preserve">suszarka stojąca </v>
      </c>
      <c r="E26" s="43" t="s">
        <v>47</v>
      </c>
      <c r="F26" s="43">
        <v>1</v>
      </c>
      <c r="G26" s="47">
        <f>IF(E26="","",VLOOKUP(E26,Cennik!A:G,4,0))</f>
        <v>0</v>
      </c>
      <c r="H26" s="47">
        <f t="shared" si="2"/>
        <v>0</v>
      </c>
      <c r="I26" s="7">
        <f t="shared" si="1"/>
        <v>0</v>
      </c>
      <c r="J26" s="1">
        <f>IF(E26="","",VLOOKUP(E26,Cennik!A:F,6,0))</f>
        <v>0</v>
      </c>
    </row>
    <row r="27" spans="1:10">
      <c r="A27" s="37"/>
      <c r="B27" s="37"/>
      <c r="C27" s="40" t="s">
        <v>382</v>
      </c>
      <c r="D27" s="31" t="str">
        <f>VLOOKUP(E27,Cennik!A:G,2,0)</f>
        <v>miska do prania</v>
      </c>
      <c r="E27" s="43" t="s">
        <v>48</v>
      </c>
      <c r="F27" s="43">
        <v>1</v>
      </c>
      <c r="G27" s="47">
        <f>IF(E27="","",VLOOKUP(E27,Cennik!A:G,4,0))</f>
        <v>0</v>
      </c>
      <c r="H27" s="47">
        <f t="shared" si="2"/>
        <v>0</v>
      </c>
      <c r="I27" s="7">
        <f t="shared" si="1"/>
        <v>0</v>
      </c>
      <c r="J27" s="1">
        <f>IF(E27="","",VLOOKUP(E27,Cennik!A:F,6,0))</f>
        <v>0</v>
      </c>
    </row>
    <row r="28" spans="1:10">
      <c r="A28" s="37"/>
      <c r="B28" s="37"/>
      <c r="C28" s="40" t="s">
        <v>383</v>
      </c>
      <c r="D28" s="31" t="str">
        <f>VLOOKUP(E28,Cennik!A:G,2,0)</f>
        <v>miska kuchenna</v>
      </c>
      <c r="E28" s="43" t="s">
        <v>122</v>
      </c>
      <c r="F28" s="43">
        <v>3</v>
      </c>
      <c r="G28" s="47">
        <f>IF(E28="","",VLOOKUP(E28,Cennik!A:G,4,0))</f>
        <v>0</v>
      </c>
      <c r="H28" s="47">
        <f t="shared" si="2"/>
        <v>0</v>
      </c>
      <c r="I28" s="7">
        <f t="shared" si="1"/>
        <v>0</v>
      </c>
      <c r="J28" s="1">
        <f>IF(E28="","",VLOOKUP(E28,Cennik!A:F,6,0))</f>
        <v>0</v>
      </c>
    </row>
    <row r="29" spans="1:10">
      <c r="A29" s="37"/>
      <c r="B29" s="37"/>
      <c r="C29" s="40" t="s">
        <v>384</v>
      </c>
      <c r="D29" s="31" t="str">
        <f>VLOOKUP(E29,Cennik!A:G,2,0)</f>
        <v>warząchwie</v>
      </c>
      <c r="E29" s="43" t="s">
        <v>120</v>
      </c>
      <c r="F29" s="43">
        <v>1</v>
      </c>
      <c r="G29" s="47">
        <f>IF(E29="","",VLOOKUP(E29,Cennik!A:G,4,0))</f>
        <v>0</v>
      </c>
      <c r="H29" s="47">
        <f t="shared" si="2"/>
        <v>0</v>
      </c>
      <c r="I29" s="7">
        <f t="shared" si="1"/>
        <v>0</v>
      </c>
      <c r="J29" s="1">
        <f>IF(E29="","",VLOOKUP(E29,Cennik!A:F,6,0))</f>
        <v>0</v>
      </c>
    </row>
    <row r="30" spans="1:10">
      <c r="A30" s="37"/>
      <c r="B30" s="37"/>
      <c r="C30" s="40" t="s">
        <v>385</v>
      </c>
      <c r="D30" s="31" t="str">
        <f>VLOOKUP(E30,Cennik!A:G,2,0)</f>
        <v>noże zestaw</v>
      </c>
      <c r="E30" s="43" t="s">
        <v>119</v>
      </c>
      <c r="F30" s="43">
        <v>1</v>
      </c>
      <c r="G30" s="47">
        <f>IF(E30="","",VLOOKUP(E30,Cennik!A:G,4,0))</f>
        <v>0</v>
      </c>
      <c r="H30" s="47">
        <f t="shared" si="2"/>
        <v>0</v>
      </c>
      <c r="I30" s="7">
        <f t="shared" si="1"/>
        <v>0</v>
      </c>
      <c r="J30" s="1">
        <f>IF(E30="","",VLOOKUP(E30,Cennik!A:F,6,0))</f>
        <v>0</v>
      </c>
    </row>
    <row r="31" spans="1:10">
      <c r="A31" s="37"/>
      <c r="B31" s="37"/>
      <c r="C31" s="40" t="s">
        <v>386</v>
      </c>
      <c r="D31" s="31" t="str">
        <f>VLOOKUP(E31,Cennik!A:G,2,0)</f>
        <v>sztućce</v>
      </c>
      <c r="E31" s="43" t="s">
        <v>117</v>
      </c>
      <c r="F31" s="43">
        <v>6</v>
      </c>
      <c r="G31" s="47">
        <f>IF(E31="","",VLOOKUP(E31,Cennik!A:G,4,0))</f>
        <v>0</v>
      </c>
      <c r="H31" s="47">
        <f t="shared" si="2"/>
        <v>0</v>
      </c>
      <c r="I31" s="7">
        <f t="shared" si="1"/>
        <v>0</v>
      </c>
      <c r="J31" s="1">
        <f>IF(E31="","",VLOOKUP(E31,Cennik!A:F,6,0))</f>
        <v>0</v>
      </c>
    </row>
    <row r="32" spans="1:10">
      <c r="A32" s="37"/>
      <c r="B32" s="37"/>
      <c r="C32" s="40" t="s">
        <v>387</v>
      </c>
      <c r="D32" s="31" t="str">
        <f>VLOOKUP(E32,Cennik!A:G,2,0)</f>
        <v>talerze zestaw</v>
      </c>
      <c r="E32" s="43" t="s">
        <v>115</v>
      </c>
      <c r="F32" s="43">
        <v>6</v>
      </c>
      <c r="G32" s="47">
        <f>IF(E32="","",VLOOKUP(E32,Cennik!A:G,4,0))</f>
        <v>0</v>
      </c>
      <c r="H32" s="47">
        <f t="shared" si="2"/>
        <v>0</v>
      </c>
      <c r="I32" s="7">
        <f t="shared" si="1"/>
        <v>0</v>
      </c>
      <c r="J32" s="1">
        <f>IF(E32="","",VLOOKUP(E32,Cennik!A:F,6,0))</f>
        <v>0</v>
      </c>
    </row>
    <row r="33" spans="1:10">
      <c r="A33" s="37"/>
      <c r="B33" s="37"/>
      <c r="C33" s="40" t="s">
        <v>388</v>
      </c>
      <c r="D33" s="31" t="str">
        <f>VLOOKUP(E33,Cennik!A:G,2,0)</f>
        <v>kubek</v>
      </c>
      <c r="E33" s="43" t="s">
        <v>114</v>
      </c>
      <c r="F33" s="43">
        <v>6</v>
      </c>
      <c r="G33" s="47">
        <f>IF(E33="","",VLOOKUP(E33,Cennik!A:G,4,0))</f>
        <v>0</v>
      </c>
      <c r="H33" s="47">
        <f t="shared" si="2"/>
        <v>0</v>
      </c>
      <c r="I33" s="7">
        <f t="shared" si="1"/>
        <v>0</v>
      </c>
      <c r="J33" s="1">
        <f>IF(E33="","",VLOOKUP(E33,Cennik!A:F,6,0))</f>
        <v>0</v>
      </c>
    </row>
    <row r="34" spans="1:10">
      <c r="A34" s="37"/>
      <c r="B34" s="37"/>
      <c r="C34" s="40" t="s">
        <v>389</v>
      </c>
      <c r="D34" s="31" t="str">
        <f>VLOOKUP(E34,Cennik!A:G,2,0)</f>
        <v>szklanki</v>
      </c>
      <c r="E34" s="43" t="s">
        <v>113</v>
      </c>
      <c r="F34" s="43">
        <v>6</v>
      </c>
      <c r="G34" s="47">
        <f>IF(E34="","",VLOOKUP(E34,Cennik!A:G,4,0))</f>
        <v>0</v>
      </c>
      <c r="H34" s="47">
        <f t="shared" si="2"/>
        <v>0</v>
      </c>
      <c r="I34" s="7">
        <f t="shared" si="1"/>
        <v>0</v>
      </c>
      <c r="J34" s="1">
        <f>IF(E34="","",VLOOKUP(E34,Cennik!A:F,6,0))</f>
        <v>0</v>
      </c>
    </row>
    <row r="35" spans="1:10">
      <c r="A35" s="37"/>
      <c r="B35" s="37"/>
      <c r="C35" s="40" t="s">
        <v>390</v>
      </c>
      <c r="D35" s="31" t="str">
        <f>VLOOKUP(E35,Cennik!A:G,2,0)</f>
        <v xml:space="preserve">garnki </v>
      </c>
      <c r="E35" s="43" t="s">
        <v>111</v>
      </c>
      <c r="F35" s="43">
        <v>1</v>
      </c>
      <c r="G35" s="47">
        <f>IF(E35="","",VLOOKUP(E35,Cennik!A:G,4,0))</f>
        <v>0</v>
      </c>
      <c r="H35" s="47">
        <f t="shared" si="2"/>
        <v>0</v>
      </c>
      <c r="I35" s="7">
        <f t="shared" si="1"/>
        <v>0</v>
      </c>
      <c r="J35" s="1">
        <f>IF(E35="","",VLOOKUP(E35,Cennik!A:F,6,0))</f>
        <v>0</v>
      </c>
    </row>
    <row r="36" spans="1:10">
      <c r="A36" s="37"/>
      <c r="B36" s="37"/>
      <c r="C36" s="40" t="s">
        <v>391</v>
      </c>
      <c r="D36" s="31" t="str">
        <f>VLOOKUP(E36,Cennik!A:G,2,0)</f>
        <v>deska do krojenia</v>
      </c>
      <c r="E36" s="43" t="s">
        <v>109</v>
      </c>
      <c r="F36" s="43">
        <v>2</v>
      </c>
      <c r="G36" s="47">
        <f>IF(E36="","",VLOOKUP(E36,Cennik!A:G,4,0))</f>
        <v>0</v>
      </c>
      <c r="H36" s="47">
        <f t="shared" si="2"/>
        <v>0</v>
      </c>
      <c r="I36" s="7">
        <f t="shared" si="1"/>
        <v>0</v>
      </c>
      <c r="J36" s="1">
        <f>IF(E36="","",VLOOKUP(E36,Cennik!A:F,6,0))</f>
        <v>0</v>
      </c>
    </row>
    <row r="37" spans="1:10">
      <c r="A37" s="37"/>
      <c r="B37" s="37"/>
      <c r="C37" s="40" t="s">
        <v>392</v>
      </c>
      <c r="D37" s="31" t="str">
        <f>VLOOKUP(E37,Cennik!A:G,2,0)</f>
        <v>kosze do segregacji śmieci</v>
      </c>
      <c r="E37" s="43" t="s">
        <v>200</v>
      </c>
      <c r="F37" s="43">
        <v>1</v>
      </c>
      <c r="G37" s="47">
        <f>IF(E37="","",VLOOKUP(E37,Cennik!A:G,4,0))</f>
        <v>0</v>
      </c>
      <c r="H37" s="47">
        <f t="shared" si="2"/>
        <v>0</v>
      </c>
      <c r="I37" s="7">
        <f t="shared" si="1"/>
        <v>0</v>
      </c>
      <c r="J37" s="1">
        <f>IF(E37="","",VLOOKUP(E37,Cennik!A:F,6,0))</f>
        <v>0</v>
      </c>
    </row>
    <row r="38" spans="1:10">
      <c r="A38" s="37"/>
      <c r="B38" s="37"/>
      <c r="C38" s="40" t="s">
        <v>393</v>
      </c>
      <c r="D38" s="31" t="str">
        <f>VLOOKUP(E38,Cennik!A:G,2,0)</f>
        <v>deska do prasowania</v>
      </c>
      <c r="E38" s="43" t="s">
        <v>107</v>
      </c>
      <c r="F38" s="43">
        <v>1</v>
      </c>
      <c r="G38" s="47">
        <f>IF(E38="","",VLOOKUP(E38,Cennik!A:G,4,0))</f>
        <v>0</v>
      </c>
      <c r="H38" s="47">
        <f t="shared" si="2"/>
        <v>0</v>
      </c>
      <c r="I38" s="7">
        <f t="shared" si="1"/>
        <v>0</v>
      </c>
      <c r="J38" s="1">
        <f>IF(E38="","",VLOOKUP(E38,Cennik!A:F,6,0))</f>
        <v>0</v>
      </c>
    </row>
    <row r="39" spans="1:10">
      <c r="A39" s="37"/>
      <c r="B39" s="37"/>
      <c r="C39" s="40" t="s">
        <v>394</v>
      </c>
      <c r="D39" s="31" t="str">
        <f>VLOOKUP(E39,Cennik!A:G,2,0)</f>
        <v>żelazko</v>
      </c>
      <c r="E39" s="43" t="s">
        <v>105</v>
      </c>
      <c r="F39" s="43">
        <v>1</v>
      </c>
      <c r="G39" s="47">
        <f>IF(E39="","",VLOOKUP(E39,Cennik!A:G,4,0))</f>
        <v>0</v>
      </c>
      <c r="H39" s="47">
        <f t="shared" si="2"/>
        <v>0</v>
      </c>
      <c r="I39" s="7">
        <f t="shared" si="1"/>
        <v>0</v>
      </c>
      <c r="J39" s="1">
        <f>IF(E39="","",VLOOKUP(E39,Cennik!A:F,6,0))</f>
        <v>0</v>
      </c>
    </row>
    <row r="40" spans="1:10">
      <c r="A40" s="37"/>
      <c r="B40" s="37"/>
      <c r="C40" s="40" t="s">
        <v>395</v>
      </c>
      <c r="D40" s="31" t="str">
        <f>VLOOKUP(E40,Cennik!A:G,2,0)</f>
        <v>czajnik</v>
      </c>
      <c r="E40" s="43" t="s">
        <v>32</v>
      </c>
      <c r="F40" s="43">
        <v>1</v>
      </c>
      <c r="G40" s="47">
        <f>IF(E40="","",VLOOKUP(E40,Cennik!A:G,4,0))</f>
        <v>0</v>
      </c>
      <c r="H40" s="47">
        <f t="shared" si="2"/>
        <v>0</v>
      </c>
      <c r="I40" s="7">
        <f t="shared" si="1"/>
        <v>0</v>
      </c>
      <c r="J40" s="1">
        <f>IF(E40="","",VLOOKUP(E40,Cennik!A:F,6,0))</f>
        <v>0</v>
      </c>
    </row>
    <row r="41" spans="1:10">
      <c r="A41" s="37"/>
      <c r="B41" s="37"/>
      <c r="C41" s="40" t="s">
        <v>396</v>
      </c>
      <c r="D41" s="31" t="str">
        <f>VLOOKUP(E41,Cennik!A:G,2,0)</f>
        <v>płyta ceramiczna</v>
      </c>
      <c r="E41" s="43" t="s">
        <v>102</v>
      </c>
      <c r="F41" s="43">
        <v>1</v>
      </c>
      <c r="G41" s="47">
        <f>IF(E41="","",VLOOKUP(E41,Cennik!A:G,4,0))</f>
        <v>0</v>
      </c>
      <c r="H41" s="47">
        <f t="shared" si="2"/>
        <v>0</v>
      </c>
      <c r="I41" s="7">
        <f t="shared" si="1"/>
        <v>0</v>
      </c>
      <c r="J41" s="1">
        <f>IF(E41="","",VLOOKUP(E41,Cennik!A:F,6,0))</f>
        <v>0</v>
      </c>
    </row>
    <row r="42" spans="1:10">
      <c r="A42" s="37"/>
      <c r="B42" s="37"/>
      <c r="C42" s="40" t="s">
        <v>397</v>
      </c>
      <c r="D42" s="31" t="str">
        <f>VLOOKUP(E42,Cennik!A:G,2,0)</f>
        <v>piekarnik</v>
      </c>
      <c r="E42" s="43" t="s">
        <v>100</v>
      </c>
      <c r="F42" s="43">
        <v>1</v>
      </c>
      <c r="G42" s="47">
        <f>IF(E42="","",VLOOKUP(E42,Cennik!A:G,4,0))</f>
        <v>0</v>
      </c>
      <c r="H42" s="47">
        <f t="shared" si="2"/>
        <v>0</v>
      </c>
      <c r="I42" s="7">
        <f t="shared" si="1"/>
        <v>0</v>
      </c>
      <c r="J42" s="1">
        <f>IF(E42="","",VLOOKUP(E42,Cennik!A:F,6,0))</f>
        <v>0</v>
      </c>
    </row>
    <row r="43" spans="1:10">
      <c r="A43" s="37"/>
      <c r="B43" s="37"/>
      <c r="C43" s="40" t="s">
        <v>398</v>
      </c>
      <c r="D43" s="31" t="str">
        <f>VLOOKUP(E43,Cennik!A:G,2,0)</f>
        <v>pralka</v>
      </c>
      <c r="E43" s="43" t="s">
        <v>45</v>
      </c>
      <c r="F43" s="43">
        <v>1</v>
      </c>
      <c r="G43" s="47">
        <f>IF(E43="","",VLOOKUP(E43,Cennik!A:G,4,0))</f>
        <v>0</v>
      </c>
      <c r="H43" s="47">
        <f t="shared" si="2"/>
        <v>0</v>
      </c>
      <c r="I43" s="7">
        <f t="shared" si="1"/>
        <v>0</v>
      </c>
      <c r="J43" s="1">
        <f>IF(E43="","",VLOOKUP(E43,Cennik!A:F,6,0))</f>
        <v>0</v>
      </c>
    </row>
    <row r="44" spans="1:10">
      <c r="A44" s="37"/>
      <c r="B44" s="37"/>
      <c r="C44" s="40" t="s">
        <v>399</v>
      </c>
      <c r="D44" s="31" t="str">
        <f>VLOOKUP(E44,Cennik!A:G,2,0)</f>
        <v>lodówka</v>
      </c>
      <c r="E44" s="43" t="s">
        <v>98</v>
      </c>
      <c r="F44" s="43">
        <v>1</v>
      </c>
      <c r="G44" s="47">
        <f>IF(E44="","",VLOOKUP(E44,Cennik!A:G,4,0))</f>
        <v>0</v>
      </c>
      <c r="H44" s="47">
        <f t="shared" si="2"/>
        <v>0</v>
      </c>
      <c r="I44" s="7">
        <f t="shared" si="1"/>
        <v>0</v>
      </c>
      <c r="J44" s="1">
        <f>IF(E44="","",VLOOKUP(E44,Cennik!A:F,6,0))</f>
        <v>0</v>
      </c>
    </row>
    <row r="45" spans="1:10">
      <c r="A45" s="37"/>
      <c r="B45" s="37"/>
      <c r="C45" s="40" t="s">
        <v>400</v>
      </c>
      <c r="D45" s="31" t="str">
        <f>VLOOKUP(E45,Cennik!A:G,2,0)</f>
        <v>haczyki podwójne</v>
      </c>
      <c r="E45" s="43" t="s">
        <v>141</v>
      </c>
      <c r="F45" s="43">
        <v>3</v>
      </c>
      <c r="G45" s="47">
        <f>IF(E45="","",VLOOKUP(E45,Cennik!A:G,4,0))</f>
        <v>0</v>
      </c>
      <c r="H45" s="47">
        <f t="shared" si="2"/>
        <v>0</v>
      </c>
      <c r="I45" s="7">
        <f t="shared" si="1"/>
        <v>0</v>
      </c>
      <c r="J45" s="1">
        <f>IF(E45="","",VLOOKUP(E45,Cennik!A:F,6,0))</f>
        <v>0</v>
      </c>
    </row>
    <row r="46" spans="1:10">
      <c r="A46" s="37"/>
      <c r="B46" s="37"/>
      <c r="C46" s="40" t="s">
        <v>401</v>
      </c>
      <c r="D46" s="31" t="str">
        <f>VLOOKUP(E46,Cennik!A:G,2,0)</f>
        <v>zlewozmywak</v>
      </c>
      <c r="E46" s="43" t="s">
        <v>94</v>
      </c>
      <c r="F46" s="43">
        <v>1</v>
      </c>
      <c r="G46" s="47">
        <f>IF(E46="","",VLOOKUP(E46,Cennik!A:G,4,0))</f>
        <v>0</v>
      </c>
      <c r="H46" s="47">
        <f t="shared" si="2"/>
        <v>0</v>
      </c>
      <c r="I46" s="7">
        <f t="shared" si="1"/>
        <v>0</v>
      </c>
      <c r="J46" s="1">
        <f>IF(E46="","",VLOOKUP(E46,Cennik!A:F,6,0))</f>
        <v>0</v>
      </c>
    </row>
    <row r="47" spans="1:10">
      <c r="A47" s="37"/>
      <c r="B47" s="37"/>
      <c r="C47" s="40" t="s">
        <v>402</v>
      </c>
      <c r="D47" s="31" t="str">
        <f>VLOOKUP(E47,Cennik!A:G,2,0)</f>
        <v>bateria</v>
      </c>
      <c r="E47" s="43" t="s">
        <v>96</v>
      </c>
      <c r="F47" s="43">
        <v>1</v>
      </c>
      <c r="G47" s="47">
        <f>IF(E47="","",VLOOKUP(E47,Cennik!A:G,4,0))</f>
        <v>0</v>
      </c>
      <c r="H47" s="47">
        <f t="shared" si="2"/>
        <v>0</v>
      </c>
      <c r="I47" s="7">
        <f t="shared" si="1"/>
        <v>0</v>
      </c>
      <c r="J47" s="1">
        <f>IF(E47="","",VLOOKUP(E47,Cennik!A:F,6,0))</f>
        <v>0</v>
      </c>
    </row>
    <row r="48" spans="1:10">
      <c r="C48" s="40" t="s">
        <v>403</v>
      </c>
      <c r="D48" s="31" t="str">
        <f>VLOOKUP(E48,Cennik!A:G,2,0)</f>
        <v>łóżko</v>
      </c>
      <c r="E48" s="43" t="s">
        <v>70</v>
      </c>
      <c r="F48" s="43">
        <v>3</v>
      </c>
      <c r="G48" s="47">
        <f>IF(E48="","",VLOOKUP(E48,Cennik!A:G,4,0))</f>
        <v>0</v>
      </c>
      <c r="H48" s="47">
        <f t="shared" si="2"/>
        <v>0</v>
      </c>
      <c r="I48" s="7">
        <f t="shared" si="1"/>
        <v>0</v>
      </c>
      <c r="J48" s="1">
        <f>IF(E48="","",VLOOKUP(E48,Cennik!A:F,6,0))</f>
        <v>0</v>
      </c>
    </row>
    <row r="49" spans="1:10">
      <c r="C49" s="40" t="s">
        <v>404</v>
      </c>
      <c r="D49" s="31" t="str">
        <f>VLOOKUP(E49,Cennik!A:G,2,0)</f>
        <v>komplet wypoczynkowy</v>
      </c>
      <c r="E49" s="43" t="s">
        <v>255</v>
      </c>
      <c r="F49" s="43">
        <v>1</v>
      </c>
      <c r="G49" s="47">
        <f>IF(E49="","",VLOOKUP(E49,Cennik!A:G,4,0))</f>
        <v>0</v>
      </c>
      <c r="H49" s="47">
        <f t="shared" si="2"/>
        <v>0</v>
      </c>
      <c r="I49" s="7">
        <f t="shared" si="1"/>
        <v>0</v>
      </c>
      <c r="J49" s="1">
        <f>IF(E49="","",VLOOKUP(E49,Cennik!A:F,6,0))</f>
        <v>0</v>
      </c>
    </row>
    <row r="50" spans="1:10">
      <c r="A50" s="37" t="s">
        <v>91</v>
      </c>
      <c r="B50" s="37"/>
      <c r="C50" s="40" t="s">
        <v>405</v>
      </c>
      <c r="D50" s="31" t="str">
        <f>VLOOKUP(E50,Cennik!A:G,2,0)</f>
        <v>aneks kuchenne</v>
      </c>
      <c r="E50" s="43" t="s">
        <v>92</v>
      </c>
      <c r="F50" s="43">
        <v>1</v>
      </c>
      <c r="G50" s="47">
        <f>IF(E50="","",VLOOKUP(E50,Cennik!A:G,4,0))</f>
        <v>0</v>
      </c>
      <c r="H50" s="47">
        <f t="shared" si="2"/>
        <v>0</v>
      </c>
      <c r="I50" s="7">
        <f t="shared" si="1"/>
        <v>0</v>
      </c>
      <c r="J50" s="1">
        <f>IF(E50="","",VLOOKUP(E50,Cennik!A:F,6,0))</f>
        <v>0</v>
      </c>
    </row>
    <row r="51" spans="1:10">
      <c r="A51" s="37" t="s">
        <v>133</v>
      </c>
      <c r="B51" s="37"/>
      <c r="C51" s="40" t="s">
        <v>406</v>
      </c>
      <c r="D51" s="31" t="str">
        <f>VLOOKUP(E51,Cennik!A:G,2,0)</f>
        <v>szafka wisząca z lustrem</v>
      </c>
      <c r="E51" s="43" t="s">
        <v>135</v>
      </c>
      <c r="F51" s="43">
        <v>2</v>
      </c>
      <c r="G51" s="47">
        <f>IF(E51="","",VLOOKUP(E51,Cennik!A:G,4,0))</f>
        <v>0</v>
      </c>
      <c r="H51" s="47">
        <f t="shared" si="2"/>
        <v>0</v>
      </c>
      <c r="I51" s="7">
        <f t="shared" si="1"/>
        <v>0</v>
      </c>
      <c r="J51" s="1">
        <f>IF(E51="","",VLOOKUP(E51,Cennik!A:F,6,0))</f>
        <v>0</v>
      </c>
    </row>
    <row r="52" spans="1:10">
      <c r="A52" s="37"/>
      <c r="B52" s="37"/>
      <c r="C52" s="40" t="s">
        <v>407</v>
      </c>
      <c r="D52" s="31" t="str">
        <f>VLOOKUP(E52,Cennik!A:G,2,0)</f>
        <v>Szafka stojąca</v>
      </c>
      <c r="E52" s="43" t="s">
        <v>137</v>
      </c>
      <c r="F52" s="43">
        <v>1</v>
      </c>
      <c r="G52" s="47">
        <f>IF(E52="","",VLOOKUP(E52,Cennik!A:G,4,0))</f>
        <v>0</v>
      </c>
      <c r="H52" s="47">
        <f t="shared" si="2"/>
        <v>0</v>
      </c>
      <c r="I52" s="7">
        <f t="shared" si="1"/>
        <v>0</v>
      </c>
      <c r="J52" s="1">
        <f>IF(E52="","",VLOOKUP(E52,Cennik!A:F,6,0))</f>
        <v>0</v>
      </c>
    </row>
    <row r="53" spans="1:10">
      <c r="A53" s="37"/>
      <c r="B53" s="37"/>
      <c r="C53" s="40" t="s">
        <v>408</v>
      </c>
      <c r="D53" s="31" t="str">
        <f>VLOOKUP(E53,Cennik!A:G,2,0)</f>
        <v>szczotka toaletowa</v>
      </c>
      <c r="E53" s="43" t="s">
        <v>139</v>
      </c>
      <c r="F53" s="43">
        <v>2</v>
      </c>
      <c r="G53" s="47">
        <f>IF(E53="","",VLOOKUP(E53,Cennik!A:G,4,0))</f>
        <v>0</v>
      </c>
      <c r="H53" s="47">
        <f t="shared" ref="H53" si="3">IF(G53="","",F53*G53)</f>
        <v>0</v>
      </c>
      <c r="I53" s="7">
        <f t="shared" si="1"/>
        <v>0</v>
      </c>
      <c r="J53" s="1">
        <f>IF(E53="","",VLOOKUP(E53,Cennik!A:F,6,0))</f>
        <v>0</v>
      </c>
    </row>
    <row r="54" spans="1:10">
      <c r="A54" s="37"/>
      <c r="B54" s="37"/>
      <c r="C54" s="40" t="s">
        <v>409</v>
      </c>
      <c r="D54" s="31" t="str">
        <f>VLOOKUP(E54,Cennik!A:G,2,0)</f>
        <v>wieszak na papier toaletowy</v>
      </c>
      <c r="E54" s="43" t="s">
        <v>218</v>
      </c>
      <c r="F54" s="43">
        <v>2</v>
      </c>
      <c r="G54" s="47">
        <f>IF(E54="","",VLOOKUP(E54,Cennik!A:G,4,0))</f>
        <v>0</v>
      </c>
      <c r="H54" s="47">
        <f t="shared" si="2"/>
        <v>0</v>
      </c>
      <c r="I54" s="7">
        <f t="shared" si="1"/>
        <v>0</v>
      </c>
      <c r="J54" s="1">
        <f>IF(E54="","",VLOOKUP(E54,Cennik!A:F,6,0))</f>
        <v>0</v>
      </c>
    </row>
    <row r="55" spans="1:10" ht="31.5">
      <c r="A55" s="37"/>
      <c r="B55" s="37"/>
      <c r="C55" s="41" t="s">
        <v>316</v>
      </c>
      <c r="D55" s="31" t="str">
        <f>VLOOKUP(E55,Cennik!A:G,2,0)</f>
        <v>Wieszak narożny i zasłonka brodzika</v>
      </c>
      <c r="E55" s="43" t="s">
        <v>252</v>
      </c>
      <c r="F55" s="43">
        <v>1</v>
      </c>
      <c r="G55" s="47">
        <f>IF(E55="","",VLOOKUP(E55,Cennik!A:G,4,0))</f>
        <v>0</v>
      </c>
      <c r="H55" s="47">
        <f t="shared" ref="H55" si="4">IF(G55="","",F55*G55)</f>
        <v>0</v>
      </c>
      <c r="I55" s="7">
        <f t="shared" si="1"/>
        <v>0</v>
      </c>
      <c r="J55" s="1">
        <f>IF(E55="","",VLOOKUP(E55,Cennik!A:F,6,0))</f>
        <v>0</v>
      </c>
    </row>
    <row r="56" spans="1:10">
      <c r="A56" s="37"/>
      <c r="B56" s="37"/>
      <c r="C56" s="41" t="s">
        <v>304</v>
      </c>
      <c r="D56" s="31" t="str">
        <f>VLOOKUP(E56,Cennik!A:G,2,0)</f>
        <v>Rolety w mieszkaniu chronionym</v>
      </c>
      <c r="E56" s="43" t="s">
        <v>233</v>
      </c>
      <c r="F56" s="43">
        <v>1</v>
      </c>
      <c r="G56" s="47">
        <f>IF(E56="","",VLOOKUP(E56,Cennik!A:G,4,0))</f>
        <v>0</v>
      </c>
      <c r="H56" s="47">
        <f t="shared" ref="H56" si="5">IF(G56="","",F56*G56)</f>
        <v>0</v>
      </c>
      <c r="I56" s="7">
        <f t="shared" si="1"/>
        <v>0</v>
      </c>
      <c r="J56" s="1">
        <f>IF(E56="","",VLOOKUP(E56,Cennik!A:F,6,0))</f>
        <v>0</v>
      </c>
    </row>
    <row r="57" spans="1:10" s="2" customFormat="1">
      <c r="A57" s="48" t="s">
        <v>251</v>
      </c>
      <c r="B57" s="48"/>
      <c r="C57" s="49"/>
      <c r="D57" s="50"/>
      <c r="E57" s="51"/>
      <c r="F57" s="51"/>
      <c r="G57" s="46"/>
      <c r="H57" s="46">
        <f>SUM(H5:H56)</f>
        <v>0</v>
      </c>
      <c r="I57" s="46">
        <f>SUM(I5:I56)</f>
        <v>0</v>
      </c>
    </row>
  </sheetData>
  <sheetProtection algorithmName="SHA-512" hashValue="5pogK+53fwwzKe79X1tojNGKGpXxKP5hg1b33D2a87EpECDzFIswjU8KBT5g2Qs0gGApsdz8PZR8GEHCJrT+Lg==" saltValue="UrGgCFwFTprMi5ji/sVcww==" spinCount="100000" sheet="1" objects="1" scenarios="1"/>
  <autoFilter ref="A4:H54" xr:uid="{83786B20-9503-4BBD-B89F-081DBEE6175D}"/>
  <sortState xmlns:xlrd2="http://schemas.microsoft.com/office/spreadsheetml/2017/richdata2" ref="A5:H57">
    <sortCondition ref="C5:C57"/>
  </sortState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1816-6845-452F-8102-A549200CE945}">
  <dimension ref="A1:H107"/>
  <sheetViews>
    <sheetView topLeftCell="A88" zoomScaleNormal="100" workbookViewId="0">
      <selection activeCell="A45" sqref="A45:XFD45"/>
    </sheetView>
  </sheetViews>
  <sheetFormatPr defaultColWidth="9" defaultRowHeight="15.75"/>
  <cols>
    <col min="1" max="1" width="8.875" style="36" customWidth="1"/>
    <col min="2" max="2" width="18.75" style="36" customWidth="1"/>
    <col min="3" max="3" width="6.625" style="74" customWidth="1"/>
    <col min="4" max="5" width="13.75" style="88" customWidth="1"/>
    <col min="6" max="6" width="13.75" style="89" customWidth="1"/>
    <col min="7" max="7" width="13.75" style="90" customWidth="1"/>
    <col min="8" max="16384" width="9" style="1"/>
  </cols>
  <sheetData>
    <row r="1" spans="1:8">
      <c r="A1" s="80"/>
      <c r="B1" s="81" t="s">
        <v>415</v>
      </c>
      <c r="C1" s="82"/>
      <c r="D1" s="83"/>
      <c r="E1" s="83"/>
      <c r="F1" s="84"/>
      <c r="G1" s="85"/>
      <c r="H1" s="86"/>
    </row>
    <row r="2" spans="1:8" s="75" customFormat="1" ht="47.25">
      <c r="A2" s="76" t="s">
        <v>4</v>
      </c>
      <c r="B2" s="76" t="s">
        <v>3</v>
      </c>
      <c r="C2" s="77" t="s">
        <v>413</v>
      </c>
      <c r="D2" s="76" t="s">
        <v>60</v>
      </c>
      <c r="E2" s="76" t="s">
        <v>5</v>
      </c>
      <c r="F2" s="78" t="s">
        <v>197</v>
      </c>
      <c r="G2" s="79" t="s">
        <v>414</v>
      </c>
    </row>
    <row r="3" spans="1:8">
      <c r="A3" s="13" t="s">
        <v>92</v>
      </c>
      <c r="B3" s="13" t="s">
        <v>203</v>
      </c>
      <c r="C3" s="71">
        <f>SUMIF('Mieszkanie chronione'!E:E,Cennik!A3,'Mieszkanie chronione'!F:F)+SUMIF(Schronisko!E:E,Cennik!A3,Schronisko!F:F)+SUMIF(Noclegownia!E:E,Cennik!A3,Noclegownia!F:F)</f>
        <v>1</v>
      </c>
      <c r="D3" s="59"/>
      <c r="E3" s="60">
        <f t="shared" ref="E3:E31" si="0">C3*D3</f>
        <v>0</v>
      </c>
      <c r="F3" s="61"/>
      <c r="G3" s="62">
        <f t="shared" ref="G3:G32" si="1">E3*(1+F3)</f>
        <v>0</v>
      </c>
    </row>
    <row r="4" spans="1:8">
      <c r="A4" s="13" t="s">
        <v>96</v>
      </c>
      <c r="B4" s="13" t="s">
        <v>95</v>
      </c>
      <c r="C4" s="71">
        <f>SUMIF('Mieszkanie chronione'!E:E,Cennik!A4,'Mieszkanie chronione'!F:F)+SUMIF(Schronisko!E:E,Cennik!A4,Schronisko!F:F)+SUMIF(Noclegownia!E:E,Cennik!A4,Noclegownia!F:F)</f>
        <v>1</v>
      </c>
      <c r="D4" s="59"/>
      <c r="E4" s="60">
        <f t="shared" si="0"/>
        <v>0</v>
      </c>
      <c r="F4" s="61"/>
      <c r="G4" s="62">
        <f t="shared" si="1"/>
        <v>0</v>
      </c>
    </row>
    <row r="5" spans="1:8">
      <c r="A5" s="54" t="s">
        <v>160</v>
      </c>
      <c r="B5" s="4" t="s">
        <v>157</v>
      </c>
      <c r="C5" s="71">
        <f>SUMIF('Mieszkanie chronione'!E:E,Cennik!A5,'Mieszkanie chronione'!F:F)+SUMIF(Schronisko!E:E,Cennik!A5,Schronisko!F:F)+SUMIF(Noclegownia!E:E,Cennik!A5,Noclegownia!F:F)</f>
        <v>1</v>
      </c>
      <c r="D5" s="59"/>
      <c r="E5" s="60">
        <f t="shared" si="0"/>
        <v>0</v>
      </c>
      <c r="F5" s="61"/>
      <c r="G5" s="62">
        <f t="shared" si="1"/>
        <v>0</v>
      </c>
    </row>
    <row r="6" spans="1:8">
      <c r="A6" s="54" t="s">
        <v>51</v>
      </c>
      <c r="B6" s="4" t="s">
        <v>157</v>
      </c>
      <c r="C6" s="71">
        <f>SUMIF('Mieszkanie chronione'!E:E,Cennik!A6,'Mieszkanie chronione'!F:F)+SUMIF(Schronisko!E:E,Cennik!A6,Schronisko!F:F)+SUMIF(Noclegownia!E:E,Cennik!A6,Noclegownia!F:F)</f>
        <v>4</v>
      </c>
      <c r="D6" s="59"/>
      <c r="E6" s="60">
        <f t="shared" si="0"/>
        <v>0</v>
      </c>
      <c r="F6" s="61"/>
      <c r="G6" s="62">
        <f t="shared" si="1"/>
        <v>0</v>
      </c>
    </row>
    <row r="7" spans="1:8">
      <c r="A7" s="13" t="s">
        <v>98</v>
      </c>
      <c r="B7" s="13" t="s">
        <v>97</v>
      </c>
      <c r="C7" s="71">
        <f>SUMIF('Mieszkanie chronione'!E:E,Cennik!A7,'Mieszkanie chronione'!F:F)+SUMIF(Schronisko!E:E,Cennik!A7,Schronisko!F:F)+SUMIF(Noclegownia!E:E,Cennik!A7,Noclegownia!F:F)</f>
        <v>1</v>
      </c>
      <c r="D7" s="59"/>
      <c r="E7" s="60">
        <f t="shared" si="0"/>
        <v>0</v>
      </c>
      <c r="F7" s="61"/>
      <c r="G7" s="62">
        <f t="shared" si="1"/>
        <v>0</v>
      </c>
    </row>
    <row r="8" spans="1:8">
      <c r="A8" s="54" t="s">
        <v>170</v>
      </c>
      <c r="B8" s="4" t="s">
        <v>185</v>
      </c>
      <c r="C8" s="71">
        <f>SUMIF('Mieszkanie chronione'!E:E,Cennik!A8,'Mieszkanie chronione'!F:F)+SUMIF(Schronisko!E:E,Cennik!A8,Schronisko!F:F)+SUMIF(Noclegownia!E:E,Cennik!A8,Noclegownia!F:F)</f>
        <v>1</v>
      </c>
      <c r="D8" s="59"/>
      <c r="E8" s="60">
        <f t="shared" si="0"/>
        <v>0</v>
      </c>
      <c r="F8" s="61"/>
      <c r="G8" s="62">
        <f t="shared" si="1"/>
        <v>0</v>
      </c>
    </row>
    <row r="9" spans="1:8">
      <c r="A9" s="13" t="s">
        <v>32</v>
      </c>
      <c r="B9" s="13" t="s">
        <v>103</v>
      </c>
      <c r="C9" s="71">
        <f>SUMIF('Mieszkanie chronione'!E:E,Cennik!A9,'Mieszkanie chronione'!F:F)+SUMIF(Schronisko!E:E,Cennik!A9,Schronisko!F:F)+SUMIF(Noclegownia!E:E,Cennik!A9,Noclegownia!F:F)</f>
        <v>3</v>
      </c>
      <c r="D9" s="59"/>
      <c r="E9" s="60">
        <f t="shared" si="0"/>
        <v>0</v>
      </c>
      <c r="F9" s="61"/>
      <c r="G9" s="62">
        <f t="shared" si="1"/>
        <v>0</v>
      </c>
    </row>
    <row r="10" spans="1:8">
      <c r="A10" s="13" t="s">
        <v>109</v>
      </c>
      <c r="B10" s="13" t="s">
        <v>108</v>
      </c>
      <c r="C10" s="71">
        <f>SUMIF('Mieszkanie chronione'!E:E,Cennik!A10,'Mieszkanie chronione'!F:F)+SUMIF(Schronisko!E:E,Cennik!A10,Schronisko!F:F)+SUMIF(Noclegownia!E:E,Cennik!A10,Noclegownia!F:F)</f>
        <v>14</v>
      </c>
      <c r="D10" s="59"/>
      <c r="E10" s="60">
        <f t="shared" si="0"/>
        <v>0</v>
      </c>
      <c r="F10" s="61"/>
      <c r="G10" s="62">
        <f t="shared" si="1"/>
        <v>0</v>
      </c>
    </row>
    <row r="11" spans="1:8">
      <c r="A11" s="13" t="s">
        <v>107</v>
      </c>
      <c r="B11" s="13" t="s">
        <v>106</v>
      </c>
      <c r="C11" s="71">
        <f>SUMIF('Mieszkanie chronione'!E:E,Cennik!A11,'Mieszkanie chronione'!F:F)+SUMIF(Schronisko!E:E,Cennik!A11,Schronisko!F:F)+SUMIF(Noclegownia!E:E,Cennik!A11,Noclegownia!F:F)</f>
        <v>1</v>
      </c>
      <c r="D11" s="59"/>
      <c r="E11" s="60">
        <f t="shared" si="0"/>
        <v>0</v>
      </c>
      <c r="F11" s="61"/>
      <c r="G11" s="62">
        <f t="shared" si="1"/>
        <v>0</v>
      </c>
    </row>
    <row r="12" spans="1:8" s="9" customFormat="1">
      <c r="A12" s="55" t="s">
        <v>155</v>
      </c>
      <c r="B12" s="8" t="s">
        <v>52</v>
      </c>
      <c r="C12" s="72">
        <f>SUMIF('Mieszkanie chronione'!E:E,Cennik!A12,'Mieszkanie chronione'!F:F)+SUMIF(Schronisko!E:E,Cennik!A12,Schronisko!F:F)+SUMIF(Noclegownia!E:E,Cennik!A12,Noclegownia!F:F)</f>
        <v>1</v>
      </c>
      <c r="D12" s="63"/>
      <c r="E12" s="64">
        <f t="shared" si="0"/>
        <v>0</v>
      </c>
      <c r="F12" s="65"/>
      <c r="G12" s="66">
        <f t="shared" si="1"/>
        <v>0</v>
      </c>
    </row>
    <row r="13" spans="1:8" s="9" customFormat="1">
      <c r="A13" s="55" t="s">
        <v>53</v>
      </c>
      <c r="B13" s="8" t="s">
        <v>52</v>
      </c>
      <c r="C13" s="72">
        <f>SUMIF('Mieszkanie chronione'!E:E,Cennik!A13,'Mieszkanie chronione'!F:F)+SUMIF(Schronisko!E:E,Cennik!A13,Schronisko!F:F)+SUMIF(Noclegownia!E:E,Cennik!A13,Noclegownia!F:F)</f>
        <v>5</v>
      </c>
      <c r="D13" s="63"/>
      <c r="E13" s="64">
        <f t="shared" si="0"/>
        <v>0</v>
      </c>
      <c r="F13" s="65"/>
      <c r="G13" s="66">
        <f t="shared" si="1"/>
        <v>0</v>
      </c>
    </row>
    <row r="14" spans="1:8">
      <c r="A14" s="13" t="s">
        <v>239</v>
      </c>
      <c r="B14" s="54" t="s">
        <v>242</v>
      </c>
      <c r="C14" s="71">
        <f>SUMIF('Mieszkanie chronione'!E:E,Cennik!A14,'Mieszkanie chronione'!F:F)+SUMIF(Schronisko!E:E,Cennik!A14,Schronisko!F:F)+SUMIF(Noclegownia!E:E,Cennik!A14,Noclegownia!F:F)</f>
        <v>1</v>
      </c>
      <c r="D14" s="59"/>
      <c r="E14" s="60">
        <f t="shared" si="0"/>
        <v>0</v>
      </c>
      <c r="F14" s="61"/>
      <c r="G14" s="62">
        <f t="shared" si="1"/>
        <v>0</v>
      </c>
    </row>
    <row r="15" spans="1:8">
      <c r="A15" s="13" t="s">
        <v>240</v>
      </c>
      <c r="B15" s="54" t="s">
        <v>241</v>
      </c>
      <c r="C15" s="71">
        <f>SUMIF('Mieszkanie chronione'!E:E,Cennik!A15,'Mieszkanie chronione'!F:F)+SUMIF(Schronisko!E:E,Cennik!A15,Schronisko!F:F)+SUMIF(Noclegownia!E:E,Cennik!A15,Noclegownia!F:F)</f>
        <v>1</v>
      </c>
      <c r="D15" s="59"/>
      <c r="E15" s="60">
        <f t="shared" si="0"/>
        <v>0</v>
      </c>
      <c r="F15" s="61"/>
      <c r="G15" s="62">
        <f t="shared" si="1"/>
        <v>0</v>
      </c>
    </row>
    <row r="16" spans="1:8">
      <c r="A16" s="13" t="s">
        <v>111</v>
      </c>
      <c r="B16" s="13" t="s">
        <v>110</v>
      </c>
      <c r="C16" s="71">
        <f>SUMIF('Mieszkanie chronione'!E:E,Cennik!A16,'Mieszkanie chronione'!F:F)+SUMIF(Schronisko!E:E,Cennik!A16,Schronisko!F:F)+SUMIF(Noclegownia!E:E,Cennik!A16,Noclegownia!F:F)</f>
        <v>1</v>
      </c>
      <c r="D16" s="59"/>
      <c r="E16" s="60">
        <f t="shared" si="0"/>
        <v>0</v>
      </c>
      <c r="F16" s="61"/>
      <c r="G16" s="62">
        <f t="shared" si="1"/>
        <v>0</v>
      </c>
    </row>
    <row r="17" spans="1:7">
      <c r="A17" s="54" t="s">
        <v>199</v>
      </c>
      <c r="B17" s="4" t="s">
        <v>172</v>
      </c>
      <c r="C17" s="71">
        <f>SUMIF('Mieszkanie chronione'!E:E,Cennik!A17,'Mieszkanie chronione'!F:F)+SUMIF(Schronisko!E:E,Cennik!A17,Schronisko!F:F)+SUMIF(Noclegownia!E:E,Cennik!A17,Noclegownia!F:F)</f>
        <v>1</v>
      </c>
      <c r="D17" s="59"/>
      <c r="E17" s="60">
        <f t="shared" si="0"/>
        <v>0</v>
      </c>
      <c r="F17" s="61"/>
      <c r="G17" s="62">
        <f t="shared" si="1"/>
        <v>0</v>
      </c>
    </row>
    <row r="18" spans="1:7">
      <c r="A18" s="13" t="s">
        <v>141</v>
      </c>
      <c r="B18" s="13" t="s">
        <v>140</v>
      </c>
      <c r="C18" s="71">
        <f>SUMIF('Mieszkanie chronione'!E:E,Cennik!A18,'Mieszkanie chronione'!F:F)+SUMIF(Schronisko!E:E,Cennik!A18,Schronisko!F:F)+SUMIF(Noclegownia!E:E,Cennik!A18,Noclegownia!F:F)</f>
        <v>30</v>
      </c>
      <c r="D18" s="59"/>
      <c r="E18" s="60">
        <f t="shared" si="0"/>
        <v>0</v>
      </c>
      <c r="F18" s="61"/>
      <c r="G18" s="62">
        <f t="shared" si="1"/>
        <v>0</v>
      </c>
    </row>
    <row r="19" spans="1:7">
      <c r="A19" s="13" t="s">
        <v>83</v>
      </c>
      <c r="B19" s="13" t="s">
        <v>82</v>
      </c>
      <c r="C19" s="71">
        <f>SUMIF('Mieszkanie chronione'!E:E,Cennik!A19,'Mieszkanie chronione'!F:F)+SUMIF(Schronisko!E:E,Cennik!A19,Schronisko!F:F)+SUMIF(Noclegownia!E:E,Cennik!A19,Noclegownia!F:F)</f>
        <v>7</v>
      </c>
      <c r="D19" s="59"/>
      <c r="E19" s="60">
        <f t="shared" si="0"/>
        <v>0</v>
      </c>
      <c r="F19" s="61"/>
      <c r="G19" s="62">
        <f t="shared" si="1"/>
        <v>0</v>
      </c>
    </row>
    <row r="20" spans="1:7">
      <c r="A20" s="54" t="s">
        <v>149</v>
      </c>
      <c r="B20" s="4" t="s">
        <v>148</v>
      </c>
      <c r="C20" s="71">
        <f>SUMIF('Mieszkanie chronione'!E:E,Cennik!A20,'Mieszkanie chronione'!F:F)+SUMIF(Schronisko!E:E,Cennik!A20,Schronisko!F:F)+SUMIF(Noclegownia!E:E,Cennik!A20,Noclegownia!F:F)</f>
        <v>56</v>
      </c>
      <c r="D20" s="59"/>
      <c r="E20" s="60">
        <f t="shared" si="0"/>
        <v>0</v>
      </c>
      <c r="F20" s="61"/>
      <c r="G20" s="62">
        <f t="shared" si="1"/>
        <v>0</v>
      </c>
    </row>
    <row r="21" spans="1:7">
      <c r="A21" s="56" t="s">
        <v>29</v>
      </c>
      <c r="B21" s="56" t="s">
        <v>28</v>
      </c>
      <c r="C21" s="71">
        <f>SUMIF('Mieszkanie chronione'!E:E,Cennik!A21,'Mieszkanie chronione'!F:F)+SUMIF(Schronisko!E:E,Cennik!A21,Schronisko!F:F)+SUMIF(Noclegownia!E:E,Cennik!A21,Noclegownia!F:F)</f>
        <v>42</v>
      </c>
      <c r="D21" s="59"/>
      <c r="E21" s="60">
        <f t="shared" si="0"/>
        <v>0</v>
      </c>
      <c r="F21" s="61"/>
      <c r="G21" s="62">
        <f t="shared" si="1"/>
        <v>0</v>
      </c>
    </row>
    <row r="22" spans="1:7">
      <c r="A22" s="13" t="s">
        <v>132</v>
      </c>
      <c r="B22" s="13" t="s">
        <v>131</v>
      </c>
      <c r="C22" s="71">
        <f>SUMIF('Mieszkanie chronione'!E:E,Cennik!A22,'Mieszkanie chronione'!F:F)+SUMIF(Schronisko!E:E,Cennik!A22,Schronisko!F:F)+SUMIF(Noclegownia!E:E,Cennik!A22,Noclegownia!F:F)</f>
        <v>6</v>
      </c>
      <c r="D22" s="59"/>
      <c r="E22" s="60">
        <f t="shared" si="0"/>
        <v>0</v>
      </c>
      <c r="F22" s="61"/>
      <c r="G22" s="62">
        <f t="shared" si="1"/>
        <v>0</v>
      </c>
    </row>
    <row r="23" spans="1:7">
      <c r="A23" s="13" t="s">
        <v>77</v>
      </c>
      <c r="B23" s="13" t="s">
        <v>76</v>
      </c>
      <c r="C23" s="71">
        <f>SUMIF('Mieszkanie chronione'!E:E,Cennik!A23,'Mieszkanie chronione'!F:F)+SUMIF(Schronisko!E:E,Cennik!A23,Schronisko!F:F)+SUMIF(Noclegownia!E:E,Cennik!A23,Noclegownia!F:F)</f>
        <v>3</v>
      </c>
      <c r="D23" s="59"/>
      <c r="E23" s="60">
        <f t="shared" si="0"/>
        <v>0</v>
      </c>
      <c r="F23" s="61"/>
      <c r="G23" s="62">
        <f t="shared" si="1"/>
        <v>0</v>
      </c>
    </row>
    <row r="24" spans="1:7" ht="31.5">
      <c r="A24" s="13" t="s">
        <v>128</v>
      </c>
      <c r="B24" s="13" t="s">
        <v>204</v>
      </c>
      <c r="C24" s="71">
        <f>SUMIF('Mieszkanie chronione'!E:E,Cennik!A24,'Mieszkanie chronione'!F:F)+SUMIF(Schronisko!E:E,Cennik!A24,Schronisko!F:F)+SUMIF(Noclegownia!E:E,Cennik!A24,Noclegownia!F:F)</f>
        <v>1</v>
      </c>
      <c r="D24" s="59"/>
      <c r="E24" s="60">
        <f t="shared" si="0"/>
        <v>0</v>
      </c>
      <c r="F24" s="61"/>
      <c r="G24" s="62">
        <f t="shared" si="1"/>
        <v>0</v>
      </c>
    </row>
    <row r="25" spans="1:7">
      <c r="A25" s="13" t="s">
        <v>90</v>
      </c>
      <c r="B25" s="13" t="s">
        <v>89</v>
      </c>
      <c r="C25" s="71">
        <f>SUMIF('Mieszkanie chronione'!E:E,Cennik!A25,'Mieszkanie chronione'!F:F)+SUMIF(Schronisko!E:E,Cennik!A25,Schronisko!F:F)+SUMIF(Noclegownia!E:E,Cennik!A25,Noclegownia!F:F)</f>
        <v>1</v>
      </c>
      <c r="D25" s="59"/>
      <c r="E25" s="60">
        <f t="shared" si="0"/>
        <v>0</v>
      </c>
      <c r="F25" s="61"/>
      <c r="G25" s="62">
        <f t="shared" si="1"/>
        <v>0</v>
      </c>
    </row>
    <row r="26" spans="1:7">
      <c r="A26" s="13" t="s">
        <v>21</v>
      </c>
      <c r="B26" s="13" t="s">
        <v>20</v>
      </c>
      <c r="C26" s="71">
        <f>SUMIF('Mieszkanie chronione'!E:E,Cennik!A26,'Mieszkanie chronione'!F:F)+SUMIF(Schronisko!E:E,Cennik!A26,Schronisko!F:F)+SUMIF(Noclegownia!E:E,Cennik!A26,Noclegownia!F:F)</f>
        <v>67</v>
      </c>
      <c r="D26" s="59"/>
      <c r="E26" s="60">
        <f t="shared" si="0"/>
        <v>0</v>
      </c>
      <c r="F26" s="61"/>
      <c r="G26" s="62">
        <f t="shared" si="1"/>
        <v>0</v>
      </c>
    </row>
    <row r="27" spans="1:7">
      <c r="A27" s="13" t="s">
        <v>130</v>
      </c>
      <c r="B27" s="13" t="s">
        <v>129</v>
      </c>
      <c r="C27" s="71">
        <f>SUMIF('Mieszkanie chronione'!E:E,Cennik!A27,'Mieszkanie chronione'!F:F)+SUMIF(Schronisko!E:E,Cennik!A27,Schronisko!F:F)+SUMIF(Noclegownia!E:E,Cennik!A27,Noclegownia!F:F)</f>
        <v>3</v>
      </c>
      <c r="D27" s="59"/>
      <c r="E27" s="60">
        <f t="shared" si="0"/>
        <v>0</v>
      </c>
      <c r="F27" s="61"/>
      <c r="G27" s="62">
        <f t="shared" si="1"/>
        <v>0</v>
      </c>
    </row>
    <row r="28" spans="1:7">
      <c r="A28" s="54" t="s">
        <v>23</v>
      </c>
      <c r="B28" s="4" t="s">
        <v>22</v>
      </c>
      <c r="C28" s="71">
        <f>SUMIF('Mieszkanie chronione'!E:E,Cennik!A28,'Mieszkanie chronione'!F:F)+SUMIF(Schronisko!E:E,Cennik!A28,Schronisko!F:F)+SUMIF(Noclegownia!E:E,Cennik!A28,Noclegownia!F:F)</f>
        <v>25</v>
      </c>
      <c r="D28" s="59"/>
      <c r="E28" s="60">
        <f t="shared" si="0"/>
        <v>0</v>
      </c>
      <c r="F28" s="61"/>
      <c r="G28" s="62">
        <f t="shared" si="1"/>
        <v>0</v>
      </c>
    </row>
    <row r="29" spans="1:7" ht="31.5">
      <c r="A29" s="13" t="s">
        <v>200</v>
      </c>
      <c r="B29" s="13" t="s">
        <v>198</v>
      </c>
      <c r="C29" s="71">
        <f>SUMIF('Mieszkanie chronione'!E:E,Cennik!A29,'Mieszkanie chronione'!F:F)+SUMIF(Schronisko!E:E,Cennik!A29,Schronisko!F:F)+SUMIF(Noclegownia!E:E,Cennik!A29,Noclegownia!F:F)</f>
        <v>2</v>
      </c>
      <c r="D29" s="59"/>
      <c r="E29" s="60">
        <f t="shared" si="0"/>
        <v>0</v>
      </c>
      <c r="F29" s="61"/>
      <c r="G29" s="62">
        <f t="shared" si="1"/>
        <v>0</v>
      </c>
    </row>
    <row r="30" spans="1:7">
      <c r="A30" s="54" t="s">
        <v>114</v>
      </c>
      <c r="B30" s="54" t="s">
        <v>183</v>
      </c>
      <c r="C30" s="71">
        <f>SUMIF('Mieszkanie chronione'!E:E,Cennik!A30,'Mieszkanie chronione'!F:F)+SUMIF(Schronisko!E:E,Cennik!A30,Schronisko!F:F)+SUMIF(Noclegownia!E:E,Cennik!A30,Noclegownia!F:F)</f>
        <v>70</v>
      </c>
      <c r="D30" s="59"/>
      <c r="E30" s="60">
        <f t="shared" si="0"/>
        <v>0</v>
      </c>
      <c r="F30" s="61"/>
      <c r="G30" s="62">
        <f t="shared" si="1"/>
        <v>0</v>
      </c>
    </row>
    <row r="31" spans="1:7" ht="31.5">
      <c r="A31" s="13" t="s">
        <v>254</v>
      </c>
      <c r="B31" s="13" t="s">
        <v>85</v>
      </c>
      <c r="C31" s="71">
        <f>SUMIF('Mieszkanie chronione'!E:E,Cennik!A31,'Mieszkanie chronione'!F:F)+SUMIF(Schronisko!E:E,Cennik!A31,Schronisko!F:F)+SUMIF(Noclegownia!E:E,Cennik!A31,Noclegownia!F:F)</f>
        <v>1</v>
      </c>
      <c r="D31" s="59"/>
      <c r="E31" s="60">
        <f t="shared" si="0"/>
        <v>0</v>
      </c>
      <c r="F31" s="61"/>
      <c r="G31" s="62">
        <f t="shared" si="1"/>
        <v>0</v>
      </c>
    </row>
    <row r="32" spans="1:7" ht="31.5">
      <c r="A32" s="13" t="s">
        <v>255</v>
      </c>
      <c r="B32" s="13" t="s">
        <v>85</v>
      </c>
      <c r="C32" s="71">
        <f>SUMIF('Mieszkanie chronione'!E:E,Cennik!A32,'Mieszkanie chronione'!F:F)+SUMIF(Schronisko!E:E,Cennik!A32,Schronisko!F:F)+SUMIF(Noclegownia!E:E,Cennik!A32,Noclegownia!F:F)</f>
        <v>1</v>
      </c>
      <c r="D32" s="59"/>
      <c r="E32" s="60">
        <f t="shared" ref="E32" si="2">C32*D32</f>
        <v>0</v>
      </c>
      <c r="F32" s="61"/>
      <c r="G32" s="62">
        <f t="shared" si="1"/>
        <v>0</v>
      </c>
    </row>
    <row r="33" spans="1:7">
      <c r="A33" s="13" t="s">
        <v>213</v>
      </c>
      <c r="B33" s="13" t="s">
        <v>208</v>
      </c>
      <c r="C33" s="71">
        <f>SUMIF('Mieszkanie chronione'!E:E,Cennik!A33,'Mieszkanie chronione'!F:F)+SUMIF(Schronisko!E:E,Cennik!A33,Schronisko!F:F)+SUMIF(Noclegownia!E:E,Cennik!A33,Noclegownia!F:F)</f>
        <v>16</v>
      </c>
      <c r="D33" s="59"/>
      <c r="E33" s="60">
        <f t="shared" ref="E33:E63" si="3">C33*D33</f>
        <v>0</v>
      </c>
      <c r="F33" s="61"/>
      <c r="G33" s="62">
        <f t="shared" ref="G33:G63" si="4">E33*(1+F33)</f>
        <v>0</v>
      </c>
    </row>
    <row r="34" spans="1:7">
      <c r="A34" s="13" t="s">
        <v>79</v>
      </c>
      <c r="B34" s="13" t="s">
        <v>78</v>
      </c>
      <c r="C34" s="71">
        <f>SUMIF('Mieszkanie chronione'!E:E,Cennik!A34,'Mieszkanie chronione'!F:F)+SUMIF(Schronisko!E:E,Cennik!A34,Schronisko!F:F)+SUMIF(Noclegownia!E:E,Cennik!A34,Noclegownia!F:F)</f>
        <v>7</v>
      </c>
      <c r="D34" s="59"/>
      <c r="E34" s="60">
        <f t="shared" si="3"/>
        <v>0</v>
      </c>
      <c r="F34" s="61"/>
      <c r="G34" s="62">
        <f t="shared" si="4"/>
        <v>0</v>
      </c>
    </row>
    <row r="35" spans="1:7">
      <c r="A35" s="13" t="s">
        <v>68</v>
      </c>
      <c r="B35" s="13" t="s">
        <v>67</v>
      </c>
      <c r="C35" s="71">
        <f>SUMIF('Mieszkanie chronione'!E:E,Cennik!A35,'Mieszkanie chronione'!F:F)+SUMIF(Schronisko!E:E,Cennik!A35,Schronisko!F:F)+SUMIF(Noclegownia!E:E,Cennik!A35,Noclegownia!F:F)</f>
        <v>1</v>
      </c>
      <c r="D35" s="59"/>
      <c r="E35" s="60">
        <f t="shared" si="3"/>
        <v>0</v>
      </c>
      <c r="F35" s="61"/>
      <c r="G35" s="62">
        <f t="shared" si="4"/>
        <v>0</v>
      </c>
    </row>
    <row r="36" spans="1:7">
      <c r="A36" s="13" t="s">
        <v>70</v>
      </c>
      <c r="B36" s="13" t="s">
        <v>6</v>
      </c>
      <c r="C36" s="71">
        <f>SUMIF('Mieszkanie chronione'!E:E,Cennik!A36,'Mieszkanie chronione'!F:F)+SUMIF(Schronisko!E:E,Cennik!A36,Schronisko!F:F)+SUMIF(Noclegownia!E:E,Cennik!A36,Noclegownia!F:F)</f>
        <v>3</v>
      </c>
      <c r="D36" s="59"/>
      <c r="E36" s="60">
        <f t="shared" si="3"/>
        <v>0</v>
      </c>
      <c r="F36" s="61"/>
      <c r="G36" s="62">
        <f t="shared" si="4"/>
        <v>0</v>
      </c>
    </row>
    <row r="37" spans="1:7" ht="31.5">
      <c r="A37" s="54" t="s">
        <v>7</v>
      </c>
      <c r="B37" s="4" t="s">
        <v>243</v>
      </c>
      <c r="C37" s="71">
        <f>SUMIF('Mieszkanie chronione'!E:E,Cennik!A37,'Mieszkanie chronione'!F:F)+SUMIF(Schronisko!E:E,Cennik!A37,Schronisko!F:F)+SUMIF(Noclegownia!E:E,Cennik!A37,Noclegownia!F:F)</f>
        <v>42</v>
      </c>
      <c r="D37" s="59"/>
      <c r="E37" s="60">
        <f t="shared" si="3"/>
        <v>0</v>
      </c>
      <c r="F37" s="61"/>
      <c r="G37" s="62">
        <f t="shared" si="4"/>
        <v>0</v>
      </c>
    </row>
    <row r="38" spans="1:7">
      <c r="A38" s="54" t="s">
        <v>9</v>
      </c>
      <c r="B38" s="4" t="s">
        <v>8</v>
      </c>
      <c r="C38" s="71">
        <f>SUMIF('Mieszkanie chronione'!E:E,Cennik!A38,'Mieszkanie chronione'!F:F)+SUMIF(Schronisko!E:E,Cennik!A38,Schronisko!F:F)+SUMIF(Noclegownia!E:E,Cennik!A38,Noclegownia!F:F)</f>
        <v>8</v>
      </c>
      <c r="D38" s="59"/>
      <c r="E38" s="60">
        <f t="shared" si="3"/>
        <v>0</v>
      </c>
      <c r="F38" s="61"/>
      <c r="G38" s="62">
        <f t="shared" si="4"/>
        <v>0</v>
      </c>
    </row>
    <row r="39" spans="1:7">
      <c r="A39" s="54" t="s">
        <v>35</v>
      </c>
      <c r="B39" s="4" t="s">
        <v>34</v>
      </c>
      <c r="C39" s="71">
        <f>SUMIF('Mieszkanie chronione'!E:E,Cennik!A39,'Mieszkanie chronione'!F:F)+SUMIF(Schronisko!E:E,Cennik!A39,Schronisko!F:F)+SUMIF(Noclegownia!E:E,Cennik!A39,Noclegownia!F:F)</f>
        <v>7</v>
      </c>
      <c r="D39" s="59"/>
      <c r="E39" s="60">
        <f t="shared" si="3"/>
        <v>0</v>
      </c>
      <c r="F39" s="61"/>
      <c r="G39" s="62">
        <f t="shared" si="4"/>
        <v>0</v>
      </c>
    </row>
    <row r="40" spans="1:7">
      <c r="A40" s="54" t="s">
        <v>15</v>
      </c>
      <c r="B40" s="4" t="s">
        <v>14</v>
      </c>
      <c r="C40" s="71">
        <f>SUMIF('Mieszkanie chronione'!E:E,Cennik!A40,'Mieszkanie chronione'!F:F)+SUMIF(Schronisko!E:E,Cennik!A40,Schronisko!F:F)+SUMIF(Noclegownia!E:E,Cennik!A40,Noclegownia!F:F)</f>
        <v>64</v>
      </c>
      <c r="D40" s="59"/>
      <c r="E40" s="60">
        <f t="shared" si="3"/>
        <v>0</v>
      </c>
      <c r="F40" s="61"/>
      <c r="G40" s="62">
        <f t="shared" si="4"/>
        <v>0</v>
      </c>
    </row>
    <row r="41" spans="1:7">
      <c r="A41" s="13" t="s">
        <v>122</v>
      </c>
      <c r="B41" s="13" t="s">
        <v>121</v>
      </c>
      <c r="C41" s="71">
        <f>SUMIF('Mieszkanie chronione'!E:E,Cennik!A41,'Mieszkanie chronione'!F:F)+SUMIF(Schronisko!E:E,Cennik!A41,Schronisko!F:F)+SUMIF(Noclegownia!E:E,Cennik!A41,Noclegownia!F:F)</f>
        <v>3</v>
      </c>
      <c r="D41" s="59"/>
      <c r="E41" s="60">
        <f t="shared" si="3"/>
        <v>0</v>
      </c>
      <c r="F41" s="61"/>
      <c r="G41" s="62">
        <f t="shared" si="4"/>
        <v>0</v>
      </c>
    </row>
    <row r="42" spans="1:7">
      <c r="A42" s="13" t="s">
        <v>127</v>
      </c>
      <c r="B42" s="13" t="s">
        <v>126</v>
      </c>
      <c r="C42" s="71">
        <f>SUMIF('Mieszkanie chronione'!E:E,Cennik!A42,'Mieszkanie chronione'!F:F)+SUMIF(Schronisko!E:E,Cennik!A42,Schronisko!F:F)+SUMIF(Noclegownia!E:E,Cennik!A42,Noclegownia!F:F)</f>
        <v>1</v>
      </c>
      <c r="D42" s="59"/>
      <c r="E42" s="60">
        <f t="shared" si="3"/>
        <v>0</v>
      </c>
      <c r="F42" s="61"/>
      <c r="G42" s="62">
        <f t="shared" si="4"/>
        <v>0</v>
      </c>
    </row>
    <row r="43" spans="1:7">
      <c r="A43" s="13" t="s">
        <v>48</v>
      </c>
      <c r="B43" s="13" t="s">
        <v>123</v>
      </c>
      <c r="C43" s="71">
        <f>SUMIF('Mieszkanie chronione'!E:E,Cennik!A43,'Mieszkanie chronione'!F:F)+SUMIF(Schronisko!E:E,Cennik!A43,Schronisko!F:F)+SUMIF(Noclegownia!E:E,Cennik!A43,Noclegownia!F:F)</f>
        <v>11</v>
      </c>
      <c r="D43" s="59"/>
      <c r="E43" s="60">
        <f t="shared" si="3"/>
        <v>0</v>
      </c>
      <c r="F43" s="61"/>
      <c r="G43" s="62">
        <f t="shared" si="4"/>
        <v>0</v>
      </c>
    </row>
    <row r="44" spans="1:7">
      <c r="A44" s="13" t="s">
        <v>219</v>
      </c>
      <c r="B44" s="54" t="s">
        <v>217</v>
      </c>
      <c r="C44" s="71">
        <f>SUMIF('Mieszkanie chronione'!E:E,Cennik!A44,'Mieszkanie chronione'!F:F)+SUMIF(Schronisko!E:E,Cennik!A44,Schronisko!F:F)+SUMIF(Noclegownia!E:E,Cennik!A44,Noclegownia!F:F)</f>
        <v>1</v>
      </c>
      <c r="D44" s="59"/>
      <c r="E44" s="60">
        <f t="shared" si="3"/>
        <v>0</v>
      </c>
      <c r="F44" s="61"/>
      <c r="G44" s="62">
        <f t="shared" si="4"/>
        <v>0</v>
      </c>
    </row>
    <row r="45" spans="1:7">
      <c r="A45" s="54" t="s">
        <v>11</v>
      </c>
      <c r="B45" s="4" t="s">
        <v>10</v>
      </c>
      <c r="C45" s="71">
        <f>SUMIF('Mieszkanie chronione'!E:E,Cennik!A45,'Mieszkanie chronione'!F:F)+SUMIF(Schronisko!E:E,Cennik!A45,Schronisko!F:F)+SUMIF(Noclegownia!E:E,Cennik!A45,Noclegownia!F:F)</f>
        <v>64</v>
      </c>
      <c r="D45" s="59"/>
      <c r="E45" s="60">
        <f t="shared" si="3"/>
        <v>0</v>
      </c>
      <c r="F45" s="61"/>
      <c r="G45" s="62">
        <f t="shared" si="4"/>
        <v>0</v>
      </c>
    </row>
    <row r="46" spans="1:7">
      <c r="A46" s="13" t="s">
        <v>119</v>
      </c>
      <c r="B46" s="13" t="s">
        <v>118</v>
      </c>
      <c r="C46" s="71">
        <f>SUMIF('Mieszkanie chronione'!E:E,Cennik!A46,'Mieszkanie chronione'!F:F)+SUMIF(Schronisko!E:E,Cennik!A46,Schronisko!F:F)+SUMIF(Noclegownia!E:E,Cennik!A46,Noclegownia!F:F)</f>
        <v>2</v>
      </c>
      <c r="D46" s="59"/>
      <c r="E46" s="60">
        <f t="shared" si="3"/>
        <v>0</v>
      </c>
      <c r="F46" s="61"/>
      <c r="G46" s="62">
        <f t="shared" si="4"/>
        <v>0</v>
      </c>
    </row>
    <row r="47" spans="1:7">
      <c r="A47" s="13" t="s">
        <v>248</v>
      </c>
      <c r="B47" s="13" t="s">
        <v>249</v>
      </c>
      <c r="C47" s="71">
        <f>SUMIF('Mieszkanie chronione'!E:E,Cennik!A47,'Mieszkanie chronione'!F:F)+SUMIF(Schronisko!E:E,Cennik!A47,Schronisko!F:F)+SUMIF(Noclegownia!E:E,Cennik!A47,Noclegownia!F:F)</f>
        <v>1</v>
      </c>
      <c r="D47" s="59"/>
      <c r="E47" s="60">
        <f t="shared" si="3"/>
        <v>0</v>
      </c>
      <c r="F47" s="61"/>
      <c r="G47" s="62">
        <f t="shared" si="4"/>
        <v>0</v>
      </c>
    </row>
    <row r="48" spans="1:7">
      <c r="A48" s="54" t="s">
        <v>151</v>
      </c>
      <c r="B48" s="4" t="s">
        <v>150</v>
      </c>
      <c r="C48" s="71">
        <f>SUMIF('Mieszkanie chronione'!E:E,Cennik!A48,'Mieszkanie chronione'!F:F)+SUMIF(Schronisko!E:E,Cennik!A48,Schronisko!F:F)+SUMIF(Noclegownia!E:E,Cennik!A48,Noclegownia!F:F)</f>
        <v>1</v>
      </c>
      <c r="D48" s="59"/>
      <c r="E48" s="60">
        <f t="shared" si="3"/>
        <v>0</v>
      </c>
      <c r="F48" s="61"/>
      <c r="G48" s="62">
        <f t="shared" si="4"/>
        <v>0</v>
      </c>
    </row>
    <row r="49" spans="1:7">
      <c r="A49" s="13" t="s">
        <v>102</v>
      </c>
      <c r="B49" s="13" t="s">
        <v>101</v>
      </c>
      <c r="C49" s="71">
        <f>SUMIF('Mieszkanie chronione'!E:E,Cennik!A49,'Mieszkanie chronione'!F:F)+SUMIF(Schronisko!E:E,Cennik!A49,Schronisko!F:F)+SUMIF(Noclegownia!E:E,Cennik!A49,Noclegownia!F:F)</f>
        <v>1</v>
      </c>
      <c r="D49" s="59"/>
      <c r="E49" s="60">
        <f t="shared" si="3"/>
        <v>0</v>
      </c>
      <c r="F49" s="61"/>
      <c r="G49" s="62">
        <f t="shared" si="4"/>
        <v>0</v>
      </c>
    </row>
    <row r="50" spans="1:7">
      <c r="A50" s="13" t="s">
        <v>19</v>
      </c>
      <c r="B50" s="13" t="s">
        <v>18</v>
      </c>
      <c r="C50" s="71">
        <f>SUMIF('Mieszkanie chronione'!E:E,Cennik!A50,'Mieszkanie chronione'!F:F)+SUMIF(Schronisko!E:E,Cennik!A50,Schronisko!F:F)+SUMIF(Noclegownia!E:E,Cennik!A50,Noclegownia!F:F)</f>
        <v>67</v>
      </c>
      <c r="D50" s="59"/>
      <c r="E50" s="60">
        <f t="shared" si="3"/>
        <v>0</v>
      </c>
      <c r="F50" s="61"/>
      <c r="G50" s="62">
        <f t="shared" si="4"/>
        <v>0</v>
      </c>
    </row>
    <row r="51" spans="1:7">
      <c r="A51" s="13" t="s">
        <v>100</v>
      </c>
      <c r="B51" s="13" t="s">
        <v>99</v>
      </c>
      <c r="C51" s="71">
        <f>SUMIF('Mieszkanie chronione'!E:E,Cennik!A51,'Mieszkanie chronione'!F:F)+SUMIF(Schronisko!E:E,Cennik!A51,Schronisko!F:F)+SUMIF(Noclegownia!E:E,Cennik!A51,Noclegownia!F:F)</f>
        <v>1</v>
      </c>
      <c r="D51" s="59"/>
      <c r="E51" s="60">
        <f t="shared" si="3"/>
        <v>0</v>
      </c>
      <c r="F51" s="61"/>
      <c r="G51" s="62">
        <f t="shared" si="4"/>
        <v>0</v>
      </c>
    </row>
    <row r="52" spans="1:7">
      <c r="A52" s="13" t="s">
        <v>45</v>
      </c>
      <c r="B52" s="13" t="s">
        <v>44</v>
      </c>
      <c r="C52" s="71">
        <f>SUMIF('Mieszkanie chronione'!E:E,Cennik!A52,'Mieszkanie chronione'!F:F)+SUMIF(Schronisko!E:E,Cennik!A52,Schronisko!F:F)+SUMIF(Noclegownia!E:E,Cennik!A52,Noclegownia!F:F)</f>
        <v>4</v>
      </c>
      <c r="D52" s="59"/>
      <c r="E52" s="60">
        <f t="shared" si="3"/>
        <v>0</v>
      </c>
      <c r="F52" s="61"/>
      <c r="G52" s="62">
        <f t="shared" si="4"/>
        <v>0</v>
      </c>
    </row>
    <row r="53" spans="1:7" ht="31.5">
      <c r="A53" s="13" t="s">
        <v>212</v>
      </c>
      <c r="B53" s="13" t="s">
        <v>307</v>
      </c>
      <c r="C53" s="71">
        <f>SUMIF('Mieszkanie chronione'!E:E,Cennik!A53,'Mieszkanie chronione'!F:F)+SUMIF(Schronisko!E:E,Cennik!A53,Schronisko!F:F)+SUMIF(Noclegownia!E:E,Cennik!A53,Noclegownia!F:F)</f>
        <v>17</v>
      </c>
      <c r="D53" s="59"/>
      <c r="E53" s="60">
        <f t="shared" si="3"/>
        <v>0</v>
      </c>
      <c r="F53" s="61"/>
      <c r="G53" s="62">
        <f t="shared" si="4"/>
        <v>0</v>
      </c>
    </row>
    <row r="54" spans="1:7">
      <c r="A54" s="13" t="s">
        <v>214</v>
      </c>
      <c r="B54" s="54" t="s">
        <v>209</v>
      </c>
      <c r="C54" s="71">
        <f>SUMIF('Mieszkanie chronione'!E:E,Cennik!A54,'Mieszkanie chronione'!F:F)+SUMIF(Schronisko!E:E,Cennik!A54,Schronisko!F:F)+SUMIF(Noclegownia!E:E,Cennik!A54,Noclegownia!F:F)</f>
        <v>2</v>
      </c>
      <c r="D54" s="59"/>
      <c r="E54" s="60">
        <f t="shared" si="3"/>
        <v>0</v>
      </c>
      <c r="F54" s="61"/>
      <c r="G54" s="62">
        <f t="shared" si="4"/>
        <v>0</v>
      </c>
    </row>
    <row r="55" spans="1:7">
      <c r="A55" s="13" t="s">
        <v>75</v>
      </c>
      <c r="B55" s="13" t="s">
        <v>16</v>
      </c>
      <c r="C55" s="71">
        <f>SUMIF('Mieszkanie chronione'!E:E,Cennik!A55,'Mieszkanie chronione'!F:F)+SUMIF(Schronisko!E:E,Cennik!A55,Schronisko!F:F)+SUMIF(Noclegownia!E:E,Cennik!A55,Noclegownia!F:F)</f>
        <v>3</v>
      </c>
      <c r="D55" s="59"/>
      <c r="E55" s="60">
        <f t="shared" si="3"/>
        <v>0</v>
      </c>
      <c r="F55" s="61"/>
      <c r="G55" s="62">
        <f t="shared" si="4"/>
        <v>0</v>
      </c>
    </row>
    <row r="56" spans="1:7">
      <c r="A56" s="54" t="s">
        <v>17</v>
      </c>
      <c r="B56" s="4" t="s">
        <v>16</v>
      </c>
      <c r="C56" s="71">
        <f>SUMIF('Mieszkanie chronione'!E:E,Cennik!A56,'Mieszkanie chronione'!F:F)+SUMIF(Schronisko!E:E,Cennik!A56,Schronisko!F:F)+SUMIF(Noclegownia!E:E,Cennik!A56,Noclegownia!F:F)</f>
        <v>64</v>
      </c>
      <c r="D56" s="59"/>
      <c r="E56" s="60">
        <f t="shared" si="3"/>
        <v>0</v>
      </c>
      <c r="F56" s="61"/>
      <c r="G56" s="62">
        <f t="shared" si="4"/>
        <v>0</v>
      </c>
    </row>
    <row r="57" spans="1:7">
      <c r="A57" s="13" t="s">
        <v>13</v>
      </c>
      <c r="B57" s="13" t="s">
        <v>12</v>
      </c>
      <c r="C57" s="71">
        <f>SUMIF('Mieszkanie chronione'!E:E,Cennik!A57,'Mieszkanie chronione'!F:F)+SUMIF(Schronisko!E:E,Cennik!A57,Schronisko!F:F)+SUMIF(Noclegownia!E:E,Cennik!A57,Noclegownia!F:F)</f>
        <v>67</v>
      </c>
      <c r="D57" s="59"/>
      <c r="E57" s="60">
        <f t="shared" si="3"/>
        <v>0</v>
      </c>
      <c r="F57" s="61"/>
      <c r="G57" s="62">
        <f t="shared" si="4"/>
        <v>0</v>
      </c>
    </row>
    <row r="58" spans="1:7" ht="31.5">
      <c r="A58" s="13" t="s">
        <v>229</v>
      </c>
      <c r="B58" s="13" t="s">
        <v>232</v>
      </c>
      <c r="C58" s="71">
        <f>SUMIF('Mieszkanie chronione'!E:E,Cennik!A58,'Mieszkanie chronione'!F:F)+SUMIF(Schronisko!E:E,Cennik!A58,Schronisko!F:F)+SUMIF(Noclegownia!E:E,Cennik!A58,Noclegownia!F:F)</f>
        <v>1</v>
      </c>
      <c r="D58" s="59"/>
      <c r="E58" s="60">
        <f t="shared" si="3"/>
        <v>0</v>
      </c>
      <c r="F58" s="61"/>
      <c r="G58" s="62">
        <f t="shared" si="4"/>
        <v>0</v>
      </c>
    </row>
    <row r="59" spans="1:7" ht="31.5">
      <c r="A59" s="13" t="s">
        <v>230</v>
      </c>
      <c r="B59" s="13" t="s">
        <v>231</v>
      </c>
      <c r="C59" s="71">
        <f>SUMIF('Mieszkanie chronione'!E:E,Cennik!A59,'Mieszkanie chronione'!F:F)+SUMIF(Schronisko!E:E,Cennik!A59,Schronisko!F:F)+SUMIF(Noclegownia!E:E,Cennik!A59,Noclegownia!F:F)</f>
        <v>1</v>
      </c>
      <c r="D59" s="59"/>
      <c r="E59" s="60">
        <f t="shared" si="3"/>
        <v>0</v>
      </c>
      <c r="F59" s="61"/>
      <c r="G59" s="62">
        <f t="shared" si="4"/>
        <v>0</v>
      </c>
    </row>
    <row r="60" spans="1:7">
      <c r="A60" s="54" t="s">
        <v>40</v>
      </c>
      <c r="B60" s="4" t="s">
        <v>59</v>
      </c>
      <c r="C60" s="71">
        <f>SUMIF('Mieszkanie chronione'!E:E,Cennik!A60,'Mieszkanie chronione'!F:F)+SUMIF(Schronisko!E:E,Cennik!A60,Schronisko!F:F)+SUMIF(Noclegownia!E:E,Cennik!A60,Noclegownia!F:F)</f>
        <v>5</v>
      </c>
      <c r="D60" s="59"/>
      <c r="E60" s="60">
        <f t="shared" si="3"/>
        <v>0</v>
      </c>
      <c r="F60" s="61"/>
      <c r="G60" s="62">
        <f t="shared" si="4"/>
        <v>0</v>
      </c>
    </row>
    <row r="61" spans="1:7" ht="31.5">
      <c r="A61" s="54" t="s">
        <v>233</v>
      </c>
      <c r="B61" s="4" t="s">
        <v>236</v>
      </c>
      <c r="C61" s="71">
        <v>1</v>
      </c>
      <c r="D61" s="59"/>
      <c r="E61" s="60">
        <f t="shared" si="3"/>
        <v>0</v>
      </c>
      <c r="F61" s="61"/>
      <c r="G61" s="62">
        <f t="shared" si="4"/>
        <v>0</v>
      </c>
    </row>
    <row r="62" spans="1:7">
      <c r="A62" s="54" t="s">
        <v>234</v>
      </c>
      <c r="B62" s="4" t="s">
        <v>237</v>
      </c>
      <c r="C62" s="71">
        <v>1</v>
      </c>
      <c r="D62" s="59"/>
      <c r="E62" s="60">
        <f t="shared" si="3"/>
        <v>0</v>
      </c>
      <c r="F62" s="61"/>
      <c r="G62" s="62">
        <f t="shared" si="4"/>
        <v>0</v>
      </c>
    </row>
    <row r="63" spans="1:7">
      <c r="A63" s="54" t="s">
        <v>235</v>
      </c>
      <c r="B63" s="4" t="s">
        <v>238</v>
      </c>
      <c r="C63" s="71">
        <v>1</v>
      </c>
      <c r="D63" s="59"/>
      <c r="E63" s="60">
        <f t="shared" si="3"/>
        <v>0</v>
      </c>
      <c r="F63" s="61"/>
      <c r="G63" s="62">
        <f t="shared" si="4"/>
        <v>0</v>
      </c>
    </row>
    <row r="64" spans="1:7">
      <c r="A64" s="54" t="s">
        <v>58</v>
      </c>
      <c r="B64" s="4" t="s">
        <v>158</v>
      </c>
      <c r="C64" s="71">
        <f>SUMIF('Mieszkanie chronione'!E:E,Cennik!A64,'Mieszkanie chronione'!F:F)+SUMIF(Schronisko!E:E,Cennik!A64,Schronisko!F:F)+SUMIF(Noclegownia!E:E,Cennik!A64,Noclegownia!F:F)</f>
        <v>6</v>
      </c>
      <c r="D64" s="59"/>
      <c r="E64" s="60">
        <f t="shared" ref="E64:E93" si="5">C64*D64</f>
        <v>0</v>
      </c>
      <c r="F64" s="61"/>
      <c r="G64" s="62">
        <f t="shared" ref="G64:G93" si="6">E64*(1+F64)</f>
        <v>0</v>
      </c>
    </row>
    <row r="65" spans="1:7">
      <c r="A65" s="54" t="s">
        <v>162</v>
      </c>
      <c r="B65" s="4" t="s">
        <v>158</v>
      </c>
      <c r="C65" s="71">
        <f>SUMIF('Mieszkanie chronione'!E:E,Cennik!A65,'Mieszkanie chronione'!F:F)+SUMIF(Schronisko!E:E,Cennik!A65,Schronisko!F:F)+SUMIF(Noclegownia!E:E,Cennik!A65,Noclegownia!F:F)</f>
        <v>1</v>
      </c>
      <c r="D65" s="59"/>
      <c r="E65" s="60">
        <f t="shared" si="5"/>
        <v>0</v>
      </c>
      <c r="F65" s="61"/>
      <c r="G65" s="62">
        <f t="shared" si="6"/>
        <v>0</v>
      </c>
    </row>
    <row r="66" spans="1:7">
      <c r="A66" s="54" t="s">
        <v>174</v>
      </c>
      <c r="B66" s="4" t="s">
        <v>196</v>
      </c>
      <c r="C66" s="71">
        <f>SUMIF('Mieszkanie chronione'!E:E,Cennik!A66,'Mieszkanie chronione'!F:F)+SUMIF(Schronisko!E:E,Cennik!A66,Schronisko!F:F)+SUMIF(Noclegownia!E:E,Cennik!A66,Noclegownia!F:F)</f>
        <v>5</v>
      </c>
      <c r="D66" s="59"/>
      <c r="E66" s="60">
        <f t="shared" si="5"/>
        <v>0</v>
      </c>
      <c r="F66" s="61"/>
      <c r="G66" s="62">
        <f t="shared" si="6"/>
        <v>0</v>
      </c>
    </row>
    <row r="67" spans="1:7">
      <c r="A67" s="54" t="s">
        <v>55</v>
      </c>
      <c r="B67" s="4" t="s">
        <v>54</v>
      </c>
      <c r="C67" s="71">
        <f>SUMIF('Mieszkanie chronione'!E:E,Cennik!A67,'Mieszkanie chronione'!F:F)+SUMIF(Schronisko!E:E,Cennik!A67,Schronisko!F:F)+SUMIF(Noclegownia!E:E,Cennik!A67,Noclegownia!F:F)</f>
        <v>2</v>
      </c>
      <c r="D67" s="59"/>
      <c r="E67" s="60">
        <f t="shared" si="5"/>
        <v>0</v>
      </c>
      <c r="F67" s="61"/>
      <c r="G67" s="62">
        <f t="shared" si="6"/>
        <v>0</v>
      </c>
    </row>
    <row r="68" spans="1:7">
      <c r="A68" s="54" t="s">
        <v>167</v>
      </c>
      <c r="B68" s="4" t="s">
        <v>30</v>
      </c>
      <c r="C68" s="71">
        <f>SUMIF('Mieszkanie chronione'!E:E,Cennik!A68,'Mieszkanie chronione'!F:F)+SUMIF(Schronisko!E:E,Cennik!A68,Schronisko!F:F)+SUMIF(Noclegownia!E:E,Cennik!A68,Noclegownia!F:F)</f>
        <v>1</v>
      </c>
      <c r="D68" s="59"/>
      <c r="E68" s="60">
        <f t="shared" si="5"/>
        <v>0</v>
      </c>
      <c r="F68" s="61"/>
      <c r="G68" s="62">
        <f t="shared" si="6"/>
        <v>0</v>
      </c>
    </row>
    <row r="69" spans="1:7">
      <c r="A69" s="56" t="s">
        <v>31</v>
      </c>
      <c r="B69" s="56" t="s">
        <v>30</v>
      </c>
      <c r="C69" s="71">
        <f>SUMIF('Mieszkanie chronione'!E:E,Cennik!A69,'Mieszkanie chronione'!F:F)+SUMIF(Schronisko!E:E,Cennik!A69,Schronisko!F:F)+SUMIF(Noclegownia!E:E,Cennik!A69,Noclegownia!F:F)</f>
        <v>1</v>
      </c>
      <c r="D69" s="59"/>
      <c r="E69" s="60">
        <f t="shared" si="5"/>
        <v>0</v>
      </c>
      <c r="F69" s="61"/>
      <c r="G69" s="62">
        <f t="shared" si="6"/>
        <v>0</v>
      </c>
    </row>
    <row r="70" spans="1:7">
      <c r="A70" s="13" t="s">
        <v>74</v>
      </c>
      <c r="B70" s="13" t="s">
        <v>73</v>
      </c>
      <c r="C70" s="71">
        <f>SUMIF('Mieszkanie chronione'!E:E,Cennik!A70,'Mieszkanie chronione'!F:F)+SUMIF(Schronisko!E:E,Cennik!A70,Schronisko!F:F)+SUMIF(Noclegownia!E:E,Cennik!A70,Noclegownia!F:F)</f>
        <v>7</v>
      </c>
      <c r="D70" s="59"/>
      <c r="E70" s="60">
        <f t="shared" si="5"/>
        <v>0</v>
      </c>
      <c r="F70" s="61"/>
      <c r="G70" s="62">
        <f t="shared" si="6"/>
        <v>0</v>
      </c>
    </row>
    <row r="71" spans="1:7">
      <c r="A71" s="13" t="s">
        <v>246</v>
      </c>
      <c r="B71" s="13" t="s">
        <v>247</v>
      </c>
      <c r="C71" s="71">
        <f>SUMIF('Mieszkanie chronione'!E:E,Cennik!A71,'Mieszkanie chronione'!F:F)+SUMIF(Schronisko!E:E,Cennik!A71,Schronisko!F:F)+SUMIF(Noclegownia!E:E,Cennik!A71,Noclegownia!F:F)</f>
        <v>1</v>
      </c>
      <c r="D71" s="59"/>
      <c r="E71" s="60">
        <f t="shared" si="5"/>
        <v>0</v>
      </c>
      <c r="F71" s="61"/>
      <c r="G71" s="62">
        <f t="shared" si="6"/>
        <v>0</v>
      </c>
    </row>
    <row r="72" spans="1:7">
      <c r="A72" s="13" t="s">
        <v>215</v>
      </c>
      <c r="B72" s="13" t="s">
        <v>216</v>
      </c>
      <c r="C72" s="71">
        <f>SUMIF('Mieszkanie chronione'!E:E,Cennik!A72,'Mieszkanie chronione'!F:F)+SUMIF(Schronisko!E:E,Cennik!A72,Schronisko!F:F)+SUMIF(Noclegownia!E:E,Cennik!A72,Noclegownia!F:F)</f>
        <v>1</v>
      </c>
      <c r="D72" s="59"/>
      <c r="E72" s="60">
        <f t="shared" si="5"/>
        <v>0</v>
      </c>
      <c r="F72" s="61"/>
      <c r="G72" s="62">
        <f t="shared" si="6"/>
        <v>0</v>
      </c>
    </row>
    <row r="73" spans="1:7">
      <c r="A73" s="13" t="s">
        <v>47</v>
      </c>
      <c r="B73" s="13" t="s">
        <v>46</v>
      </c>
      <c r="C73" s="71">
        <f>SUMIF('Mieszkanie chronione'!E:E,Cennik!A73,'Mieszkanie chronione'!F:F)+SUMIF(Schronisko!E:E,Cennik!A73,Schronisko!F:F)+SUMIF(Noclegownia!E:E,Cennik!A73,Noclegownia!F:F)</f>
        <v>6</v>
      </c>
      <c r="D73" s="59"/>
      <c r="E73" s="60">
        <f t="shared" si="5"/>
        <v>0</v>
      </c>
      <c r="F73" s="61"/>
      <c r="G73" s="62">
        <f t="shared" si="6"/>
        <v>0</v>
      </c>
    </row>
    <row r="74" spans="1:7">
      <c r="A74" s="54" t="s">
        <v>154</v>
      </c>
      <c r="B74" s="4" t="s">
        <v>153</v>
      </c>
      <c r="C74" s="71">
        <f>SUMIF('Mieszkanie chronione'!E:E,Cennik!A74,'Mieszkanie chronione'!F:F)+SUMIF(Schronisko!E:E,Cennik!A74,Schronisko!F:F)+SUMIF(Noclegownia!E:E,Cennik!A74,Noclegownia!F:F)</f>
        <v>1</v>
      </c>
      <c r="D74" s="59"/>
      <c r="E74" s="60">
        <f t="shared" si="5"/>
        <v>0</v>
      </c>
      <c r="F74" s="61"/>
      <c r="G74" s="62">
        <f t="shared" si="6"/>
        <v>0</v>
      </c>
    </row>
    <row r="75" spans="1:7">
      <c r="A75" s="54" t="s">
        <v>184</v>
      </c>
      <c r="B75" s="4" t="s">
        <v>161</v>
      </c>
      <c r="C75" s="71">
        <f>SUMIF('Mieszkanie chronione'!E:E,Cennik!A75,'Mieszkanie chronione'!F:F)+SUMIF(Schronisko!E:E,Cennik!A75,Schronisko!F:F)+SUMIF(Noclegownia!E:E,Cennik!A75,Noclegownia!F:F)</f>
        <v>1</v>
      </c>
      <c r="D75" s="59"/>
      <c r="E75" s="60">
        <f t="shared" si="5"/>
        <v>0</v>
      </c>
      <c r="F75" s="61"/>
      <c r="G75" s="62">
        <f t="shared" si="6"/>
        <v>0</v>
      </c>
    </row>
    <row r="76" spans="1:7" ht="31.5">
      <c r="A76" s="13" t="s">
        <v>88</v>
      </c>
      <c r="B76" s="13" t="s">
        <v>87</v>
      </c>
      <c r="C76" s="71">
        <f>SUMIF('Mieszkanie chronione'!E:E,Cennik!A76,'Mieszkanie chronione'!F:F)+SUMIF(Schronisko!E:E,Cennik!A76,Schronisko!F:F)+SUMIF(Noclegownia!E:E,Cennik!A76,Noclegownia!F:F)</f>
        <v>1</v>
      </c>
      <c r="D76" s="59"/>
      <c r="E76" s="60">
        <f t="shared" si="5"/>
        <v>0</v>
      </c>
      <c r="F76" s="61"/>
      <c r="G76" s="62">
        <f t="shared" si="6"/>
        <v>0</v>
      </c>
    </row>
    <row r="77" spans="1:7">
      <c r="A77" s="54" t="s">
        <v>166</v>
      </c>
      <c r="B77" s="4" t="s">
        <v>26</v>
      </c>
      <c r="C77" s="71">
        <f>SUMIF('Mieszkanie chronione'!E:E,Cennik!A77,'Mieszkanie chronione'!F:F)+SUMIF(Schronisko!E:E,Cennik!A77,Schronisko!F:F)+SUMIF(Noclegownia!E:E,Cennik!A77,Noclegownia!F:F)</f>
        <v>1</v>
      </c>
      <c r="D77" s="59"/>
      <c r="E77" s="60">
        <f t="shared" si="5"/>
        <v>0</v>
      </c>
      <c r="F77" s="61"/>
      <c r="G77" s="62">
        <f t="shared" si="6"/>
        <v>0</v>
      </c>
    </row>
    <row r="78" spans="1:7">
      <c r="A78" s="54" t="s">
        <v>175</v>
      </c>
      <c r="B78" s="4" t="s">
        <v>26</v>
      </c>
      <c r="C78" s="71">
        <f>SUMIF('Mieszkanie chronione'!E:E,Cennik!A78,'Mieszkanie chronione'!F:F)+SUMIF(Schronisko!E:E,Cennik!A78,Schronisko!F:F)+SUMIF(Noclegownia!E:E,Cennik!A78,Noclegownia!F:F)</f>
        <v>1</v>
      </c>
      <c r="D78" s="59"/>
      <c r="E78" s="60">
        <f t="shared" si="5"/>
        <v>0</v>
      </c>
      <c r="F78" s="61"/>
      <c r="G78" s="62">
        <f t="shared" si="6"/>
        <v>0</v>
      </c>
    </row>
    <row r="79" spans="1:7">
      <c r="A79" s="56" t="s">
        <v>27</v>
      </c>
      <c r="B79" s="56" t="s">
        <v>26</v>
      </c>
      <c r="C79" s="71">
        <f>SUMIF('Mieszkanie chronione'!E:E,Cennik!A79,'Mieszkanie chronione'!F:F)+SUMIF(Schronisko!E:E,Cennik!A79,Schronisko!F:F)+SUMIF(Noclegownia!E:E,Cennik!A79,Noclegownia!F:F)</f>
        <v>4</v>
      </c>
      <c r="D79" s="59"/>
      <c r="E79" s="60">
        <f t="shared" si="5"/>
        <v>0</v>
      </c>
      <c r="F79" s="61"/>
      <c r="G79" s="62">
        <f t="shared" si="6"/>
        <v>0</v>
      </c>
    </row>
    <row r="80" spans="1:7">
      <c r="A80" s="56" t="s">
        <v>39</v>
      </c>
      <c r="B80" s="56" t="s">
        <v>26</v>
      </c>
      <c r="C80" s="71">
        <f>SUMIF('Mieszkanie chronione'!E:E,Cennik!A80,'Mieszkanie chronione'!F:F)+SUMIF(Schronisko!E:E,Cennik!A80,Schronisko!F:F)+SUMIF(Noclegownia!E:E,Cennik!A80,Noclegownia!F:F)</f>
        <v>2</v>
      </c>
      <c r="D80" s="59"/>
      <c r="E80" s="60">
        <f t="shared" si="5"/>
        <v>0</v>
      </c>
      <c r="F80" s="61"/>
      <c r="G80" s="62">
        <f t="shared" si="6"/>
        <v>0</v>
      </c>
    </row>
    <row r="81" spans="1:7">
      <c r="A81" s="13" t="s">
        <v>81</v>
      </c>
      <c r="B81" s="13" t="s">
        <v>80</v>
      </c>
      <c r="C81" s="71">
        <f>SUMIF('Mieszkanie chronione'!E:E,Cennik!A81,'Mieszkanie chronione'!F:F)+SUMIF(Schronisko!E:E,Cennik!A81,Schronisko!F:F)+SUMIF(Noclegownia!E:E,Cennik!A81,Noclegownia!F:F)</f>
        <v>3</v>
      </c>
      <c r="D81" s="59"/>
      <c r="E81" s="60">
        <f t="shared" si="5"/>
        <v>0</v>
      </c>
      <c r="F81" s="61"/>
      <c r="G81" s="62">
        <f t="shared" si="6"/>
        <v>0</v>
      </c>
    </row>
    <row r="82" spans="1:7">
      <c r="A82" s="13" t="s">
        <v>57</v>
      </c>
      <c r="B82" s="13" t="s">
        <v>86</v>
      </c>
      <c r="C82" s="71">
        <f>SUMIF('Mieszkanie chronione'!E:E,Cennik!A82,'Mieszkanie chronione'!F:F)+SUMIF(Schronisko!E:E,Cennik!A82,Schronisko!F:F)+SUMIF(Noclegownia!E:E,Cennik!A82,Noclegownia!F:F)</f>
        <v>1</v>
      </c>
      <c r="D82" s="59"/>
      <c r="E82" s="60">
        <f t="shared" si="5"/>
        <v>0</v>
      </c>
      <c r="F82" s="61"/>
      <c r="G82" s="62">
        <f t="shared" si="6"/>
        <v>0</v>
      </c>
    </row>
    <row r="83" spans="1:7">
      <c r="A83" s="54" t="s">
        <v>201</v>
      </c>
      <c r="B83" s="4" t="s">
        <v>56</v>
      </c>
      <c r="C83" s="71">
        <f>SUMIF('Mieszkanie chronione'!E:E,Cennik!A83,'Mieszkanie chronione'!F:F)+SUMIF(Schronisko!E:E,Cennik!A83,Schronisko!F:F)+SUMIF(Noclegownia!E:E,Cennik!A83,Noclegownia!F:F)</f>
        <v>1</v>
      </c>
      <c r="D83" s="59"/>
      <c r="E83" s="60">
        <f t="shared" si="5"/>
        <v>0</v>
      </c>
      <c r="F83" s="61"/>
      <c r="G83" s="62">
        <f t="shared" si="6"/>
        <v>0</v>
      </c>
    </row>
    <row r="84" spans="1:7">
      <c r="A84" s="54" t="s">
        <v>147</v>
      </c>
      <c r="B84" s="4" t="s">
        <v>56</v>
      </c>
      <c r="C84" s="71">
        <f>SUMIF('Mieszkanie chronione'!E:E,Cennik!A84,'Mieszkanie chronione'!F:F)+SUMIF(Schronisko!E:E,Cennik!A84,Schronisko!F:F)+SUMIF(Noclegownia!E:E,Cennik!A84,Noclegownia!F:F)</f>
        <v>9</v>
      </c>
      <c r="D84" s="59"/>
      <c r="E84" s="60">
        <f t="shared" si="5"/>
        <v>0</v>
      </c>
      <c r="F84" s="61"/>
      <c r="G84" s="62">
        <f t="shared" si="6"/>
        <v>0</v>
      </c>
    </row>
    <row r="85" spans="1:7">
      <c r="A85" s="54" t="s">
        <v>177</v>
      </c>
      <c r="B85" s="4" t="s">
        <v>176</v>
      </c>
      <c r="C85" s="71">
        <f>SUMIF('Mieszkanie chronione'!E:E,Cennik!A85,'Mieszkanie chronione'!F:F)+SUMIF(Schronisko!E:E,Cennik!A85,Schronisko!F:F)+SUMIF(Noclegownia!E:E,Cennik!A85,Noclegownia!F:F)</f>
        <v>0</v>
      </c>
      <c r="D85" s="59"/>
      <c r="E85" s="60">
        <f t="shared" si="5"/>
        <v>0</v>
      </c>
      <c r="F85" s="61"/>
      <c r="G85" s="62">
        <f t="shared" si="6"/>
        <v>0</v>
      </c>
    </row>
    <row r="86" spans="1:7">
      <c r="A86" s="13" t="s">
        <v>72</v>
      </c>
      <c r="B86" s="13" t="s">
        <v>71</v>
      </c>
      <c r="C86" s="71">
        <f>SUMIF('Mieszkanie chronione'!E:E,Cennik!A86,'Mieszkanie chronione'!F:F)+SUMIF(Schronisko!E:E,Cennik!A86,Schronisko!F:F)+SUMIF(Noclegownia!E:E,Cennik!A86,Noclegownia!F:F)</f>
        <v>3</v>
      </c>
      <c r="D86" s="59"/>
      <c r="E86" s="60">
        <f t="shared" si="5"/>
        <v>0</v>
      </c>
      <c r="F86" s="61"/>
      <c r="G86" s="62">
        <f t="shared" si="6"/>
        <v>0</v>
      </c>
    </row>
    <row r="87" spans="1:7">
      <c r="A87" s="54" t="s">
        <v>146</v>
      </c>
      <c r="B87" s="4" t="s">
        <v>145</v>
      </c>
      <c r="C87" s="71">
        <f>SUMIF('Mieszkanie chronione'!E:E,Cennik!A87,'Mieszkanie chronione'!F:F)+SUMIF(Schronisko!E:E,Cennik!A87,Schronisko!F:F)+SUMIF(Noclegownia!E:E,Cennik!A87,Noclegownia!F:F)</f>
        <v>20</v>
      </c>
      <c r="D87" s="59"/>
      <c r="E87" s="60">
        <f t="shared" si="5"/>
        <v>0</v>
      </c>
      <c r="F87" s="61"/>
      <c r="G87" s="62">
        <f t="shared" si="6"/>
        <v>0</v>
      </c>
    </row>
    <row r="88" spans="1:7">
      <c r="A88" s="56" t="s">
        <v>42</v>
      </c>
      <c r="B88" s="56" t="s">
        <v>41</v>
      </c>
      <c r="C88" s="71">
        <f>SUMIF('Mieszkanie chronione'!E:E,Cennik!A88,'Mieszkanie chronione'!F:F)+SUMIF(Schronisko!E:E,Cennik!A88,Schronisko!F:F)+SUMIF(Noclegownia!E:E,Cennik!A88,Noclegownia!F:F)</f>
        <v>3</v>
      </c>
      <c r="D88" s="59"/>
      <c r="E88" s="60">
        <f t="shared" si="5"/>
        <v>0</v>
      </c>
      <c r="F88" s="61"/>
      <c r="G88" s="62">
        <f t="shared" si="6"/>
        <v>0</v>
      </c>
    </row>
    <row r="89" spans="1:7">
      <c r="A89" s="13" t="s">
        <v>117</v>
      </c>
      <c r="B89" s="13" t="s">
        <v>116</v>
      </c>
      <c r="C89" s="71">
        <f>SUMIF('Mieszkanie chronione'!E:E,Cennik!A89,'Mieszkanie chronione'!F:F)+SUMIF(Schronisko!E:E,Cennik!A89,Schronisko!F:F)+SUMIF(Noclegownia!E:E,Cennik!A89,Noclegownia!F:F)</f>
        <v>70</v>
      </c>
      <c r="D89" s="59"/>
      <c r="E89" s="60">
        <f t="shared" si="5"/>
        <v>0</v>
      </c>
      <c r="F89" s="61"/>
      <c r="G89" s="62">
        <f t="shared" si="6"/>
        <v>0</v>
      </c>
    </row>
    <row r="90" spans="1:7">
      <c r="A90" s="13" t="s">
        <v>64</v>
      </c>
      <c r="B90" s="13" t="s">
        <v>63</v>
      </c>
      <c r="C90" s="71">
        <f>SUMIF('Mieszkanie chronione'!E:E,Cennik!A90,'Mieszkanie chronione'!F:F)+SUMIF(Schronisko!E:E,Cennik!A90,Schronisko!F:F)+SUMIF(Noclegownia!E:E,Cennik!A90,Noclegownia!F:F)</f>
        <v>1</v>
      </c>
      <c r="D90" s="59"/>
      <c r="E90" s="60">
        <f t="shared" si="5"/>
        <v>0</v>
      </c>
      <c r="F90" s="61"/>
      <c r="G90" s="62">
        <f t="shared" si="6"/>
        <v>0</v>
      </c>
    </row>
    <row r="91" spans="1:7">
      <c r="A91" s="13" t="s">
        <v>139</v>
      </c>
      <c r="B91" s="13" t="s">
        <v>138</v>
      </c>
      <c r="C91" s="71">
        <f>SUMIF('Mieszkanie chronione'!E:E,Cennik!A91,'Mieszkanie chronione'!F:F)+SUMIF(Schronisko!E:E,Cennik!A91,Schronisko!F:F)+SUMIF(Noclegownia!E:E,Cennik!A91,Noclegownia!F:F)</f>
        <v>14</v>
      </c>
      <c r="D91" s="59"/>
      <c r="E91" s="60">
        <f t="shared" si="5"/>
        <v>0</v>
      </c>
      <c r="F91" s="61"/>
      <c r="G91" s="62">
        <f t="shared" si="6"/>
        <v>0</v>
      </c>
    </row>
    <row r="92" spans="1:7">
      <c r="A92" s="13" t="s">
        <v>113</v>
      </c>
      <c r="B92" s="13" t="s">
        <v>112</v>
      </c>
      <c r="C92" s="71">
        <f>SUMIF('Mieszkanie chronione'!E:E,Cennik!A92,'Mieszkanie chronione'!F:F)+SUMIF(Schronisko!E:E,Cennik!A92,Schronisko!F:F)+SUMIF(Noclegownia!E:E,Cennik!A92,Noclegownia!F:F)</f>
        <v>46</v>
      </c>
      <c r="D92" s="67"/>
      <c r="E92" s="60">
        <f t="shared" si="5"/>
        <v>0</v>
      </c>
      <c r="F92" s="61"/>
      <c r="G92" s="62">
        <f t="shared" si="6"/>
        <v>0</v>
      </c>
    </row>
    <row r="93" spans="1:7" ht="31.5">
      <c r="A93" s="13" t="s">
        <v>135</v>
      </c>
      <c r="B93" s="13" t="s">
        <v>134</v>
      </c>
      <c r="C93" s="71">
        <f>SUMIF('Mieszkanie chronione'!E:E,Cennik!A93,'Mieszkanie chronione'!F:F)+SUMIF(Schronisko!E:E,Cennik!A93,Schronisko!F:F)+SUMIF(Noclegownia!E:E,Cennik!A93,Noclegownia!F:F)</f>
        <v>2</v>
      </c>
      <c r="D93" s="59"/>
      <c r="E93" s="60">
        <f t="shared" si="5"/>
        <v>0</v>
      </c>
      <c r="F93" s="61"/>
      <c r="G93" s="62">
        <f t="shared" si="6"/>
        <v>0</v>
      </c>
    </row>
    <row r="94" spans="1:7">
      <c r="A94" s="13" t="s">
        <v>137</v>
      </c>
      <c r="B94" s="13" t="s">
        <v>136</v>
      </c>
      <c r="C94" s="71">
        <f>SUMIF('Mieszkanie chronione'!E:E,Cennik!A94,'Mieszkanie chronione'!F:F)+SUMIF(Schronisko!E:E,Cennik!A94,Schronisko!F:F)+SUMIF(Noclegownia!E:E,Cennik!A94,Noclegownia!F:F)</f>
        <v>1</v>
      </c>
      <c r="D94" s="59"/>
      <c r="E94" s="60">
        <f t="shared" ref="E94:E106" si="7">C94*D94</f>
        <v>0</v>
      </c>
      <c r="F94" s="61"/>
      <c r="G94" s="62">
        <f t="shared" ref="G94:G106" si="8">E94*(1+F94)</f>
        <v>0</v>
      </c>
    </row>
    <row r="95" spans="1:7">
      <c r="A95" s="54" t="s">
        <v>169</v>
      </c>
      <c r="B95" s="4" t="s">
        <v>168</v>
      </c>
      <c r="C95" s="71">
        <f>SUMIF('Mieszkanie chronione'!E:E,Cennik!A95,'Mieszkanie chronione'!F:F)+SUMIF(Schronisko!E:E,Cennik!A95,Schronisko!F:F)+SUMIF(Noclegownia!E:E,Cennik!A95,Noclegownia!F:F)</f>
        <v>1</v>
      </c>
      <c r="D95" s="59"/>
      <c r="E95" s="60">
        <f t="shared" si="7"/>
        <v>0</v>
      </c>
      <c r="F95" s="61"/>
      <c r="G95" s="62">
        <f t="shared" si="8"/>
        <v>0</v>
      </c>
    </row>
    <row r="96" spans="1:7">
      <c r="A96" s="13" t="s">
        <v>115</v>
      </c>
      <c r="B96" s="13" t="s">
        <v>226</v>
      </c>
      <c r="C96" s="71">
        <f>SUMIF('Mieszkanie chronione'!E:E,Cennik!A96,'Mieszkanie chronione'!F:F)+SUMIF(Schronisko!E:E,Cennik!A96,Schronisko!F:F)+SUMIF(Noclegownia!E:E,Cennik!A96,Noclegownia!F:F)</f>
        <v>70</v>
      </c>
      <c r="D96" s="59"/>
      <c r="E96" s="60">
        <f t="shared" si="7"/>
        <v>0</v>
      </c>
      <c r="F96" s="61"/>
      <c r="G96" s="62">
        <f t="shared" si="8"/>
        <v>0</v>
      </c>
    </row>
    <row r="97" spans="1:7">
      <c r="A97" s="13" t="s">
        <v>24</v>
      </c>
      <c r="B97" s="13" t="s">
        <v>65</v>
      </c>
      <c r="C97" s="71">
        <f>SUMIF('Mieszkanie chronione'!E:E,Cennik!A97,'Mieszkanie chronione'!F:F)+SUMIF(Schronisko!E:E,Cennik!A97,Schronisko!F:F)+SUMIF(Noclegownia!E:E,Cennik!A97,Noclegownia!F:F)</f>
        <v>1</v>
      </c>
      <c r="D97" s="59"/>
      <c r="E97" s="60">
        <f t="shared" si="7"/>
        <v>0</v>
      </c>
      <c r="F97" s="61"/>
      <c r="G97" s="62">
        <f t="shared" si="8"/>
        <v>0</v>
      </c>
    </row>
    <row r="98" spans="1:7">
      <c r="A98" s="54" t="s">
        <v>202</v>
      </c>
      <c r="B98" s="57" t="s">
        <v>180</v>
      </c>
      <c r="C98" s="71">
        <f>SUMIF('Mieszkanie chronione'!E:E,Cennik!A98,'Mieszkanie chronione'!F:F)+SUMIF(Schronisko!E:E,Cennik!A98,Schronisko!F:F)+SUMIF(Noclegownia!E:E,Cennik!A98,Noclegownia!F:F)</f>
        <v>8</v>
      </c>
      <c r="D98" s="59"/>
      <c r="E98" s="60">
        <f t="shared" si="7"/>
        <v>0</v>
      </c>
      <c r="F98" s="61"/>
      <c r="G98" s="62">
        <f t="shared" si="8"/>
        <v>0</v>
      </c>
    </row>
    <row r="99" spans="1:7">
      <c r="A99" s="54" t="s">
        <v>252</v>
      </c>
      <c r="B99" s="57" t="s">
        <v>253</v>
      </c>
      <c r="C99" s="71">
        <f>SUMIF('Mieszkanie chronione'!E:E,Cennik!A99,'Mieszkanie chronione'!F:F)+SUMIF(Schronisko!E:E,Cennik!A99,Schronisko!F:F)+SUMIF(Noclegownia!E:E,Cennik!A99,Noclegownia!F:F)</f>
        <v>2</v>
      </c>
      <c r="D99" s="59"/>
      <c r="E99" s="60">
        <f t="shared" si="7"/>
        <v>0</v>
      </c>
      <c r="F99" s="61"/>
      <c r="G99" s="62">
        <f t="shared" si="8"/>
        <v>0</v>
      </c>
    </row>
    <row r="100" spans="1:7">
      <c r="A100" s="54" t="s">
        <v>164</v>
      </c>
      <c r="B100" s="4" t="s">
        <v>163</v>
      </c>
      <c r="C100" s="71">
        <f>SUMIF('Mieszkanie chronione'!E:E,Cennik!A100,'Mieszkanie chronione'!F:F)+SUMIF(Schronisko!E:E,Cennik!A100,Schronisko!F:F)+SUMIF(Noclegownia!E:E,Cennik!A100,Noclegownia!F:F)</f>
        <v>1</v>
      </c>
      <c r="D100" s="59"/>
      <c r="E100" s="60">
        <f t="shared" si="7"/>
        <v>0</v>
      </c>
      <c r="F100" s="61"/>
      <c r="G100" s="62">
        <f t="shared" si="8"/>
        <v>0</v>
      </c>
    </row>
    <row r="101" spans="1:7" ht="31.5">
      <c r="A101" s="13" t="s">
        <v>143</v>
      </c>
      <c r="B101" s="13" t="s">
        <v>244</v>
      </c>
      <c r="C101" s="71">
        <f>SUMIF('Mieszkanie chronione'!E:E,Cennik!A101,'Mieszkanie chronione'!F:F)+SUMIF(Schronisko!E:E,Cennik!A101,Schronisko!F:F)+SUMIF(Noclegownia!E:E,Cennik!A101,Noclegownia!F:F)</f>
        <v>12</v>
      </c>
      <c r="D101" s="59"/>
      <c r="E101" s="60">
        <f t="shared" si="7"/>
        <v>0</v>
      </c>
      <c r="F101" s="61"/>
      <c r="G101" s="62">
        <f t="shared" si="8"/>
        <v>0</v>
      </c>
    </row>
    <row r="102" spans="1:7" ht="31.5">
      <c r="A102" s="13" t="s">
        <v>218</v>
      </c>
      <c r="B102" s="13" t="s">
        <v>142</v>
      </c>
      <c r="C102" s="71">
        <f>SUMIF('Mieszkanie chronione'!E:E,Cennik!A102,'Mieszkanie chronione'!F:F)+SUMIF(Schronisko!E:E,Cennik!A102,Schronisko!F:F)+SUMIF(Noclegownia!E:E,Cennik!A102,Noclegownia!F:F)</f>
        <v>2</v>
      </c>
      <c r="D102" s="59"/>
      <c r="E102" s="60">
        <f t="shared" si="7"/>
        <v>0</v>
      </c>
      <c r="F102" s="61"/>
      <c r="G102" s="62">
        <f t="shared" si="8"/>
        <v>0</v>
      </c>
    </row>
    <row r="103" spans="1:7">
      <c r="A103" s="54" t="s">
        <v>120</v>
      </c>
      <c r="B103" s="4" t="s">
        <v>171</v>
      </c>
      <c r="C103" s="71">
        <f>SUMIF('Mieszkanie chronione'!E:E,Cennik!A103,'Mieszkanie chronione'!F:F)+SUMIF(Schronisko!E:E,Cennik!A103,Schronisko!F:F)+SUMIF(Noclegownia!E:E,Cennik!A103,Noclegownia!F:F)</f>
        <v>3</v>
      </c>
      <c r="D103" s="59"/>
      <c r="E103" s="60">
        <f t="shared" si="7"/>
        <v>0</v>
      </c>
      <c r="F103" s="61"/>
      <c r="G103" s="62">
        <f t="shared" si="8"/>
        <v>0</v>
      </c>
    </row>
    <row r="104" spans="1:7">
      <c r="A104" s="13" t="s">
        <v>125</v>
      </c>
      <c r="B104" s="13" t="s">
        <v>124</v>
      </c>
      <c r="C104" s="71">
        <f>SUMIF('Mieszkanie chronione'!E:E,Cennik!A104,'Mieszkanie chronione'!F:F)+SUMIF(Schronisko!E:E,Cennik!A104,Schronisko!F:F)+SUMIF(Noclegownia!E:E,Cennik!A104,Noclegownia!F:F)</f>
        <v>1</v>
      </c>
      <c r="D104" s="60"/>
      <c r="E104" s="60">
        <f t="shared" si="7"/>
        <v>0</v>
      </c>
      <c r="F104" s="61"/>
      <c r="G104" s="62">
        <f t="shared" si="8"/>
        <v>0</v>
      </c>
    </row>
    <row r="105" spans="1:7">
      <c r="A105" s="13" t="s">
        <v>94</v>
      </c>
      <c r="B105" s="13" t="s">
        <v>93</v>
      </c>
      <c r="C105" s="71">
        <f>SUMIF('Mieszkanie chronione'!E:E,Cennik!A105,'Mieszkanie chronione'!F:F)+SUMIF(Schronisko!E:E,Cennik!A105,Schronisko!F:F)+SUMIF(Noclegownia!E:E,Cennik!A105,Noclegownia!F:F)</f>
        <v>2</v>
      </c>
      <c r="D105" s="60"/>
      <c r="E105" s="60">
        <f t="shared" si="7"/>
        <v>0</v>
      </c>
      <c r="F105" s="61"/>
      <c r="G105" s="62">
        <f t="shared" si="8"/>
        <v>0</v>
      </c>
    </row>
    <row r="106" spans="1:7">
      <c r="A106" s="13" t="s">
        <v>105</v>
      </c>
      <c r="B106" s="13" t="s">
        <v>104</v>
      </c>
      <c r="C106" s="71">
        <f>SUMIF('Mieszkanie chronione'!E:E,Cennik!A106,'Mieszkanie chronione'!F:F)+SUMIF(Schronisko!E:E,Cennik!A106,Schronisko!F:F)+SUMIF(Noclegownia!E:E,Cennik!A106,Noclegownia!F:F)</f>
        <v>1</v>
      </c>
      <c r="D106" s="60"/>
      <c r="E106" s="60">
        <f t="shared" si="7"/>
        <v>0</v>
      </c>
      <c r="F106" s="61"/>
      <c r="G106" s="62">
        <f t="shared" si="8"/>
        <v>0</v>
      </c>
    </row>
    <row r="107" spans="1:7" s="2" customFormat="1">
      <c r="A107" s="58"/>
      <c r="B107" s="58" t="s">
        <v>251</v>
      </c>
      <c r="C107" s="73"/>
      <c r="D107" s="68"/>
      <c r="E107" s="69">
        <f>SUM(E3:E106)</f>
        <v>0</v>
      </c>
      <c r="F107" s="70"/>
      <c r="G107" s="69">
        <f>SUM(G3:G106)</f>
        <v>0</v>
      </c>
    </row>
  </sheetData>
  <autoFilter ref="A2:G107" xr:uid="{132AB776-D3F4-4D16-B833-6D8DC425F761}"/>
  <sortState xmlns:xlrd2="http://schemas.microsoft.com/office/spreadsheetml/2017/richdata2" ref="A3:G107">
    <sortCondition ref="A3:A107"/>
  </sortState>
  <conditionalFormatting sqref="A109:A1048576 A2:A107 B44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Noclegownia</vt:lpstr>
      <vt:lpstr>Schronisko</vt:lpstr>
      <vt:lpstr>Mieszkanie chronione</vt:lpstr>
      <vt:lpstr>Cennik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Renata Zając</cp:lastModifiedBy>
  <cp:lastPrinted>2020-06-18T06:22:30Z</cp:lastPrinted>
  <dcterms:created xsi:type="dcterms:W3CDTF">2019-11-08T09:12:56Z</dcterms:created>
  <dcterms:modified xsi:type="dcterms:W3CDTF">2020-07-01T22:01:20Z</dcterms:modified>
</cp:coreProperties>
</file>