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440" tabRatio="679" activeTab="1"/>
  </bookViews>
  <sheets>
    <sheet name="informacje ogólne" sheetId="1" r:id="rId1"/>
    <sheet name="budynki " sheetId="2" r:id="rId2"/>
    <sheet name="elektronika" sheetId="3" r:id="rId3"/>
    <sheet name="środki trwałe" sheetId="4" r:id="rId4"/>
    <sheet name="maszyny" sheetId="5" r:id="rId5"/>
    <sheet name="maszyny a" sheetId="6" r:id="rId6"/>
    <sheet name="lokalizacje" sheetId="7" r:id="rId7"/>
    <sheet name="szkody" sheetId="8" r:id="rId8"/>
  </sheets>
  <definedNames>
    <definedName name="_xlnm.Print_Area" localSheetId="2">elektronika!$A$1:$D$1134</definedName>
    <definedName name="_xlnm.Print_Area" localSheetId="0">'informacje ogólne'!$A$1:$O$38</definedName>
    <definedName name="_xlnm.Print_Area" localSheetId="4">maszyny!$A$1:$J$47</definedName>
  </definedNames>
  <calcPr calcId="152511" iterateDelta="1E-4"/>
</workbook>
</file>

<file path=xl/calcChain.xml><?xml version="1.0" encoding="utf-8"?>
<calcChain xmlns="http://schemas.openxmlformats.org/spreadsheetml/2006/main">
  <c r="E3" i="8" l="1"/>
  <c r="G9" i="6"/>
  <c r="G11" i="6"/>
  <c r="G5" i="6"/>
  <c r="G43" i="5"/>
  <c r="G46" i="5"/>
  <c r="G35" i="5"/>
  <c r="G30" i="5"/>
  <c r="G26" i="5"/>
  <c r="G21" i="5"/>
  <c r="G17" i="5"/>
  <c r="G13" i="5"/>
  <c r="D37" i="4"/>
  <c r="C37" i="4"/>
  <c r="D1128" i="3"/>
  <c r="D1123" i="3"/>
  <c r="D1117" i="3"/>
  <c r="D1112" i="3"/>
  <c r="D1109" i="3"/>
  <c r="D1095" i="3"/>
  <c r="D1082" i="3"/>
  <c r="D1073" i="3"/>
  <c r="D1060" i="3"/>
  <c r="D1051" i="3"/>
  <c r="D1046" i="3"/>
  <c r="D1042" i="3"/>
  <c r="D1030" i="3"/>
  <c r="D1008" i="3"/>
  <c r="D989" i="3"/>
  <c r="D971" i="3"/>
  <c r="D964" i="3"/>
  <c r="D948" i="3"/>
  <c r="D911" i="3"/>
  <c r="D906" i="3"/>
  <c r="D874" i="3"/>
  <c r="D873" i="3"/>
  <c r="D870" i="3"/>
  <c r="D868" i="3"/>
  <c r="D865" i="3"/>
  <c r="D856" i="3"/>
  <c r="D848" i="3"/>
  <c r="D844" i="3"/>
  <c r="D843" i="3"/>
  <c r="D890" i="3"/>
  <c r="D839" i="3"/>
  <c r="D805" i="3"/>
  <c r="D795" i="3"/>
  <c r="D773" i="3"/>
  <c r="D716" i="3"/>
  <c r="D712" i="3"/>
  <c r="D705" i="3"/>
  <c r="D684" i="3"/>
  <c r="D679" i="3"/>
  <c r="D673" i="3"/>
  <c r="D668" i="3"/>
  <c r="D656" i="3"/>
  <c r="D649" i="3"/>
  <c r="D643" i="3"/>
  <c r="D639" i="3"/>
  <c r="D634" i="3"/>
  <c r="D630" i="3"/>
  <c r="D625" i="3"/>
  <c r="D622" i="3"/>
  <c r="D618" i="3"/>
  <c r="D613" i="3"/>
  <c r="D606" i="3"/>
  <c r="D598" i="3"/>
  <c r="D587" i="3"/>
  <c r="D584" i="3"/>
  <c r="D579" i="3"/>
  <c r="D574" i="3"/>
  <c r="D569" i="3"/>
  <c r="D563" i="3"/>
  <c r="D553" i="3"/>
  <c r="D544" i="3"/>
  <c r="D484" i="3"/>
  <c r="D480" i="3"/>
  <c r="D475" i="3"/>
  <c r="D420" i="3"/>
  <c r="D417" i="3"/>
  <c r="A408" i="3"/>
  <c r="A409" i="3"/>
  <c r="A410" i="3"/>
  <c r="A411" i="3"/>
  <c r="A412" i="3"/>
  <c r="A413" i="3"/>
  <c r="A414" i="3"/>
  <c r="A415" i="3"/>
  <c r="D403" i="3"/>
  <c r="D400" i="3"/>
  <c r="D396" i="3"/>
  <c r="D354" i="3"/>
  <c r="D351" i="3"/>
  <c r="D329" i="3"/>
  <c r="D315" i="3"/>
  <c r="D311" i="3"/>
  <c r="D287" i="3"/>
  <c r="D268" i="3"/>
  <c r="D224" i="3"/>
  <c r="D220" i="3"/>
  <c r="D167" i="3"/>
  <c r="D158" i="3"/>
  <c r="I243" i="2"/>
  <c r="I238" i="2"/>
  <c r="I227" i="2"/>
  <c r="I222" i="2"/>
  <c r="I217" i="2"/>
  <c r="I209" i="2"/>
  <c r="I204" i="2"/>
  <c r="I199" i="2"/>
  <c r="I193" i="2"/>
  <c r="I187" i="2"/>
  <c r="I182" i="2"/>
  <c r="I162" i="2"/>
  <c r="I158" i="2"/>
  <c r="I151" i="2"/>
  <c r="I147" i="2"/>
  <c r="I143" i="2"/>
  <c r="I138" i="2"/>
  <c r="I134" i="2"/>
  <c r="I130" i="2"/>
  <c r="I126" i="2"/>
  <c r="I122" i="2"/>
  <c r="I118" i="2"/>
  <c r="I114" i="2"/>
  <c r="I106" i="2"/>
  <c r="I101" i="2"/>
  <c r="I95" i="2"/>
  <c r="I91" i="2"/>
  <c r="I60" i="2"/>
  <c r="I39" i="2"/>
  <c r="I56" i="2"/>
</calcChain>
</file>

<file path=xl/comments1.xml><?xml version="1.0" encoding="utf-8"?>
<comments xmlns="http://schemas.openxmlformats.org/spreadsheetml/2006/main">
  <authors>
    <author/>
  </authors>
  <commentList>
    <comment ref="X212" authorId="0">
      <text>
        <r>
          <rPr>
            <sz val="9"/>
            <color indexed="55"/>
            <rFont val="Tahoma"/>
            <family val="2"/>
            <charset val="238"/>
          </rPr>
          <t>FEWE:</t>
        </r>
        <r>
          <rPr>
            <sz val="10"/>
            <rFont val="Arial"/>
            <family val="2"/>
            <charset val="238"/>
          </rPr>
          <t>wpisać powierzchnię, jaką zajmują mieszkania w budynku (np. mieszkanie woźnego w szkole), w metrach kwadratowych</t>
        </r>
      </text>
    </comment>
    <comment ref="X213" authorId="0">
      <text>
        <r>
          <rPr>
            <sz val="9"/>
            <color indexed="55"/>
            <rFont val="Tahoma"/>
            <family val="2"/>
            <charset val="238"/>
          </rPr>
          <t>FEWE:</t>
        </r>
        <r>
          <rPr>
            <sz val="10"/>
            <rFont val="Arial"/>
            <family val="2"/>
            <charset val="238"/>
          </rPr>
          <t>wpisać powierzchnię, jaką zajmują mieszkania w budynku (np. mieszkanie woźnego w szkole), w metrach kwadratowych</t>
        </r>
      </text>
    </comment>
    <comment ref="X214" authorId="0">
      <text>
        <r>
          <rPr>
            <sz val="9"/>
            <color indexed="55"/>
            <rFont val="Tahoma"/>
            <family val="2"/>
            <charset val="238"/>
          </rPr>
          <t>FEWE:</t>
        </r>
        <r>
          <rPr>
            <sz val="10"/>
            <rFont val="Arial"/>
            <family val="2"/>
            <charset val="238"/>
          </rPr>
          <t>wpisać powierzchnię, jaką zajmują mieszkania w budynku (np. mieszkanie woźnego w szkole), w metrach kwadratowych</t>
        </r>
      </text>
    </comment>
  </commentList>
</comments>
</file>

<file path=xl/sharedStrings.xml><?xml version="1.0" encoding="utf-8"?>
<sst xmlns="http://schemas.openxmlformats.org/spreadsheetml/2006/main" count="4893" uniqueCount="1849">
  <si>
    <t>Tabela nr 1 - Informacje ogólne do oceny ryzyka w Gminie Cieszyn</t>
  </si>
  <si>
    <t/>
  </si>
  <si>
    <t>L.p.</t>
  </si>
  <si>
    <t>Nazwa jednostki</t>
  </si>
  <si>
    <t>Adres</t>
  </si>
  <si>
    <t>NIP</t>
  </si>
  <si>
    <t>REGON</t>
  </si>
  <si>
    <t>PKD</t>
  </si>
  <si>
    <t>Rodzaj prowadzonej działalności</t>
  </si>
  <si>
    <t>Liczba pracowników</t>
  </si>
  <si>
    <t>Liczba uczniów/ wychowanków/ pensjonariuszy</t>
  </si>
  <si>
    <t>Czy w konstrukcji budynków występuje płyta warstwowa?</t>
  </si>
  <si>
    <t>Czy od 1997 r. wystąpiło w jednostce ryzyko powodzi?</t>
  </si>
  <si>
    <t>Wysokość rocznego budżetu</t>
  </si>
  <si>
    <t>Solary</t>
  </si>
  <si>
    <t>Namioty</t>
  </si>
  <si>
    <t>Planowane imprezy w ciągu roku (nie biletowane i nie podlegające ubezpieczeniu obowiązkowemu OC)</t>
  </si>
  <si>
    <t>Ubezpieczający: Gmina Cieszyn</t>
  </si>
  <si>
    <t>548-24-04-950</t>
  </si>
  <si>
    <t>072182338</t>
  </si>
  <si>
    <t>8411Z</t>
  </si>
  <si>
    <t>Ubezpieczony - jednostki organizacyjne Gminy Cieszyn:</t>
  </si>
  <si>
    <t>Urząd Miejski w Cieszynie</t>
  </si>
  <si>
    <t>ul. Rynek 1, 43-400 Cieszyn</t>
  </si>
  <si>
    <t>548-001-85-04</t>
  </si>
  <si>
    <t>000515709</t>
  </si>
  <si>
    <t>kierowanie podstawowymi rodzajami działalności publicznej</t>
  </si>
  <si>
    <t>nd</t>
  </si>
  <si>
    <t>nie</t>
  </si>
  <si>
    <t>x</t>
  </si>
  <si>
    <t>Biblioteka Miejska</t>
  </si>
  <si>
    <t>ul. Głęboka 15, 43-400 Cieszyn</t>
  </si>
  <si>
    <t>548-100-37-69</t>
  </si>
  <si>
    <t>072346366</t>
  </si>
  <si>
    <t>9101 A</t>
  </si>
  <si>
    <t>działalność bibliotek</t>
  </si>
  <si>
    <t>tak, 3 szt namiotów (pawilonów)</t>
  </si>
  <si>
    <t>Centrum Usług Wspólnych</t>
  </si>
  <si>
    <t>ul. Ratuszowa 1, 43-400 Cieszyn</t>
  </si>
  <si>
    <t>548-261-95-44</t>
  </si>
  <si>
    <t>6920 Z</t>
  </si>
  <si>
    <t>działalność rachunkowo- księgowa, doradztwo podatkowe</t>
  </si>
  <si>
    <t>Cieszyński Ośrodek Kultury "Dom Narodowy"</t>
  </si>
  <si>
    <t>ul. Rynek 12, 43-400 Cieszyn</t>
  </si>
  <si>
    <t>548-10-27-899</t>
  </si>
  <si>
    <t>072348000</t>
  </si>
  <si>
    <t>9004Z</t>
  </si>
  <si>
    <t>DZIAŁALNOŚĆ OBIEKTÓW KULTURALNYCH</t>
  </si>
  <si>
    <t>Dom Spokojnej Starości</t>
  </si>
  <si>
    <t>ul. Adama Mickiewicza 13, 43-400 Cieszyn</t>
  </si>
  <si>
    <t>548-22-51-073</t>
  </si>
  <si>
    <t>072319790</t>
  </si>
  <si>
    <t>8790 Z</t>
  </si>
  <si>
    <t>pozostała pomoc społeczna z zakwaterowaniem</t>
  </si>
  <si>
    <t>Książnica Cieszyńska</t>
  </si>
  <si>
    <t>ul. Mennicza 46, 43-400 Cieszyn</t>
  </si>
  <si>
    <t>548-10-64-564</t>
  </si>
  <si>
    <t>070431470</t>
  </si>
  <si>
    <t>bd</t>
  </si>
  <si>
    <t>Miejski Ośrodek Pomocy Społecznej w Cieszynie</t>
  </si>
  <si>
    <t>ul. Skrajna 5, 43-400 Cieszyn</t>
  </si>
  <si>
    <t>548-10-49-748</t>
  </si>
  <si>
    <t>072357192</t>
  </si>
  <si>
    <t>8899 Z</t>
  </si>
  <si>
    <t>pozostała pomoc społeczna bez zakwaterowania</t>
  </si>
  <si>
    <t>Miejski Zarząd Dróg</t>
  </si>
  <si>
    <t>ul. Liburnia 4, 43-400 Cieszyn</t>
  </si>
  <si>
    <t>548-23-49-814</t>
  </si>
  <si>
    <t>072796313</t>
  </si>
  <si>
    <t>wykonywanie zadań zarządcy dróg publicznych w zakresie zarządzania drogami gminnymi, ulicami, mostami i placami oraz organizacją ruchu drogowego, oświetlenia ulic, placów i dróg , prowadzenie targowisk, zamieszczanie ogłoszeń i plakatów na słupach i tablicach ogłoszeniowych, gospodarowanie nieruchomościami, zarządzanie miejskimi placami i terenami zieleni, organizowanie , nadzór i prowadzenie strefy płatnego parkowania realizacja innych zadań powierzonych przez Burmistrza Miasta Cieszyna</t>
  </si>
  <si>
    <t>Przedszkole Nr 1</t>
  </si>
  <si>
    <t>ul. Dr J. Michejdy 10, 43-400 Cieszyn</t>
  </si>
  <si>
    <t>548-10-64-558  </t>
  </si>
  <si>
    <t>072354785</t>
  </si>
  <si>
    <t>8510 Z</t>
  </si>
  <si>
    <t>placówka wychowania przedszkolnego</t>
  </si>
  <si>
    <t>Przedszkole Nr 2 - Integracyjne</t>
  </si>
  <si>
    <t>ul. Ks. Trzanowskiego 4, 43-400 Cieszyn</t>
  </si>
  <si>
    <t>548-10-64-570</t>
  </si>
  <si>
    <t>072354816</t>
  </si>
  <si>
    <t>tak</t>
  </si>
  <si>
    <t>Przedszkole Nr 4 im. M. Konopnickiej</t>
  </si>
  <si>
    <t>ul. K. Miarki 15, 43-400 Cieszyn</t>
  </si>
  <si>
    <t>548-10-64-618</t>
  </si>
  <si>
    <t>072354839</t>
  </si>
  <si>
    <t>Przedszkole Nr 7</t>
  </si>
  <si>
    <t>ul. Gen. J. Hallera 163, 43-400 Cieszyn</t>
  </si>
  <si>
    <t>548-10-64-676</t>
  </si>
  <si>
    <t>072354845</t>
  </si>
  <si>
    <t>Przedszkole Nr 8</t>
  </si>
  <si>
    <t>ul. Chrobrego 1, 43-400 Cieszyn</t>
  </si>
  <si>
    <t>548-10-64-699</t>
  </si>
  <si>
    <t>072355017</t>
  </si>
  <si>
    <t>d</t>
  </si>
  <si>
    <t>Przedszkole Nr 9</t>
  </si>
  <si>
    <t>ul. Bucewicza 25, 43-400 Cieszyn</t>
  </si>
  <si>
    <t>548-10-64-713</t>
  </si>
  <si>
    <t>072354868</t>
  </si>
  <si>
    <t>Przedszkole Nr 16</t>
  </si>
  <si>
    <t>ul. Bielska 75, 43-400 Cieszyn</t>
  </si>
  <si>
    <t>548-10-64-802</t>
  </si>
  <si>
    <t>072354934</t>
  </si>
  <si>
    <t>Przedszkole Nr 17</t>
  </si>
  <si>
    <t>ul. Frysztacka 161, 43-400 Cieszyn</t>
  </si>
  <si>
    <t>548-10-64-475</t>
  </si>
  <si>
    <t>072354957</t>
  </si>
  <si>
    <t>Przedszkole Nr 18</t>
  </si>
  <si>
    <t>ul. Z. Kossak-Szatkowskiej 6, 43-400 Cieszyn</t>
  </si>
  <si>
    <t>548-10-64-498</t>
  </si>
  <si>
    <t>072354963</t>
  </si>
  <si>
    <t>Przedszkole Nr 19</t>
  </si>
  <si>
    <t>548-10-64-819</t>
  </si>
  <si>
    <t>072354986</t>
  </si>
  <si>
    <t>Przedszkole Nr 20</t>
  </si>
  <si>
    <t>ul. Św. Jerzego 4, 43-400 Cieszyn</t>
  </si>
  <si>
    <t>548-10-64-506</t>
  </si>
  <si>
    <t>072354992</t>
  </si>
  <si>
    <t>Straż Miejska</t>
  </si>
  <si>
    <t>ul. Limanowskiego 7, 43-400 Cieszyn</t>
  </si>
  <si>
    <t>548-20-59-559</t>
  </si>
  <si>
    <t>070890605</t>
  </si>
  <si>
    <t>8424Z</t>
  </si>
  <si>
    <t>BEZPIECZEŃSTWO PAŃSTWA, PORZĄDEK I BEZPIECZEŃSTWO PUBLICZNE</t>
  </si>
  <si>
    <t>Szkolne Schronisko Młodzieżowe</t>
  </si>
  <si>
    <t>ul. Błogocka 24, 43-400 Cieszyn</t>
  </si>
  <si>
    <t>548-21-82-314</t>
  </si>
  <si>
    <t>070797337</t>
  </si>
  <si>
    <t>5520 Z, 5521 Z</t>
  </si>
  <si>
    <t>placówka oświatowo- wychpwawcza, obiekty noclegowe i turystyczne i miejsca krótkotrwałego zakwaterowania</t>
  </si>
  <si>
    <t>tak, namiot przy ul. Bolko Kantora, wartość 9 710,00 zł</t>
  </si>
  <si>
    <t>Szkoła Podstawowa Nr 1</t>
  </si>
  <si>
    <t>ul. Matejki 3, 43-400 Cieszyn</t>
  </si>
  <si>
    <t>548-10-92-394</t>
  </si>
  <si>
    <t>070449352</t>
  </si>
  <si>
    <t>8520Z</t>
  </si>
  <si>
    <t>szkoła podstawowa</t>
  </si>
  <si>
    <t>Szkoła Podstawowa Nr 2 z Oddziałami Integracyjnymi</t>
  </si>
  <si>
    <t>ul. Chopina 37, 43-400 Cieszyn</t>
  </si>
  <si>
    <t>548-10-45-905</t>
  </si>
  <si>
    <t>070449323</t>
  </si>
  <si>
    <t>104</t>
  </si>
  <si>
    <t>567</t>
  </si>
  <si>
    <t>Zaplecze kontenerowe  szatniowo-magazynowe wielofunkcyjnego boiska, rdzeń styropianowy.</t>
  </si>
  <si>
    <t>Szkoła Podstawowa Nr 3 z Oddziałami Integracyjnymi im. J. Korczaka</t>
  </si>
  <si>
    <t>ul. Gen. J. Hallera 8, 43-400 Cieszyn</t>
  </si>
  <si>
    <t>548-10-57-050</t>
  </si>
  <si>
    <t>070449292</t>
  </si>
  <si>
    <t>Szkoła Podstawowa Nr 4</t>
  </si>
  <si>
    <t>Pl. Wolności 7a, 43-400 Cieszyn</t>
  </si>
  <si>
    <t>5481035373</t>
  </si>
  <si>
    <t>070449286</t>
  </si>
  <si>
    <t>tak, na dachu basenu SP4, 36 sztuk o łącznej wartości 172 714,00zł KB</t>
  </si>
  <si>
    <t>Szkoła Podstawowa Nr 5 z Oddziałami Integracyjnymi</t>
  </si>
  <si>
    <t>ul. Wojska Polskiego 1, 43-400 Cieszyn</t>
  </si>
  <si>
    <t>548-26-85-653</t>
  </si>
  <si>
    <t>367992247</t>
  </si>
  <si>
    <t>wyjazdy zagraniczne pracowników w ramach programu Erasmus</t>
  </si>
  <si>
    <t>SZKOŁA PODSTAWOWA NR 6 Z ODDZIAŁAMI PRZEDSZKOLNYMI W CIESZYNIE</t>
  </si>
  <si>
    <t>ul. Katowicka 68, 43-400 Cieszyn</t>
  </si>
  <si>
    <t>548-13-64-734</t>
  </si>
  <si>
    <t>070449263</t>
  </si>
  <si>
    <t>Szkoła Podstawowa Nr 7</t>
  </si>
  <si>
    <t>ul. Bielska 247, 43-400 Cieszyn</t>
  </si>
  <si>
    <t>548 10 46 709</t>
  </si>
  <si>
    <t>070449257</t>
  </si>
  <si>
    <t>8520 Z</t>
  </si>
  <si>
    <t>Teatr im. Adama Mickiewicza</t>
  </si>
  <si>
    <t>Plac Teatralny 1, 43-400 Cieszyn</t>
  </si>
  <si>
    <t>548-100-34-33</t>
  </si>
  <si>
    <t>070050928</t>
  </si>
  <si>
    <t>9004 Z</t>
  </si>
  <si>
    <t>działalność kulturalna</t>
  </si>
  <si>
    <t>Zamek Cieszyn</t>
  </si>
  <si>
    <t>ul. Zamkowa 3a,b,c; 43-400 Cieszyn</t>
  </si>
  <si>
    <t>548-26-34-242</t>
  </si>
  <si>
    <t>Zespół Pieśni i Tańca Ziemi Cieszyńskiej im. Janiny Marcinkowej</t>
  </si>
  <si>
    <t>ul. Stary Targ 4, 43-400 Cieszyn</t>
  </si>
  <si>
    <t>548-14-33-889</t>
  </si>
  <si>
    <t>072849015</t>
  </si>
  <si>
    <t>9001Z</t>
  </si>
  <si>
    <t>Działalność kulturalna</t>
  </si>
  <si>
    <t>Żłobki Miejskie</t>
  </si>
  <si>
    <t>ul. Moniuszki 13, 43-400 Cieszyn</t>
  </si>
  <si>
    <t>548-10-30-252</t>
  </si>
  <si>
    <t>072357200</t>
  </si>
  <si>
    <t>8891Z</t>
  </si>
  <si>
    <t>opieka dzienna nad dziećmi</t>
  </si>
  <si>
    <t>do 250</t>
  </si>
  <si>
    <t>Tabela nr 2 - Wykaz budynków i budowli w Gminie Cieszyn</t>
  </si>
  <si>
    <t>lp</t>
  </si>
  <si>
    <t>nazwa budynku/ budowli</t>
  </si>
  <si>
    <t>przeznaczenie budynku/ budowli</t>
  </si>
  <si>
    <t>czy budynek jest użytkowany? (TAK/NIE)</t>
  </si>
  <si>
    <t>czy budynek jest przeznaczony do rozbiórki? (TAK/NIE)</t>
  </si>
  <si>
    <t>czy jest to budynkek zabytkowy, podlegający nadzorowi konserwatora zabytków?</t>
  </si>
  <si>
    <t>rok budowy</t>
  </si>
  <si>
    <t>rodzaj wartości: KB - księgowa brutto, ODT - odtworzeniowa</t>
  </si>
  <si>
    <t>Suma ubezpieczenia</t>
  </si>
  <si>
    <t>lokalizacja (adres)</t>
  </si>
  <si>
    <t>zabezpieczenia
(znane zabiezpieczenia p-poż i przeciw kradzieżowe)                                      (2)</t>
  </si>
  <si>
    <t>Rodzaj materiałów budowlanych, z jakich wykonano budynek</t>
  </si>
  <si>
    <t>odległość od najbliższej rzeki lub innego zbiornika wodnego (proszę podać od czego)</t>
  </si>
  <si>
    <t>informacja o przeprowadzonych remontach i modernizacji budynków starszych niż 50 lat (data remontu, czego dotyczył remont, wielkość poniesionych nakładów na remont)</t>
  </si>
  <si>
    <t>opis stanu technicznego budynku wg poniższych elementów budynku</t>
  </si>
  <si>
    <t>powierzchnia zabudowy (w m²)*</t>
  </si>
  <si>
    <t>powierzchnia użytkowa (w m²)**</t>
  </si>
  <si>
    <t>kubatura (w m³)***</t>
  </si>
  <si>
    <t>ilość kondygnacji</t>
  </si>
  <si>
    <t>czy budynek jest podpiwniczony?</t>
  </si>
  <si>
    <t>czy znajdują się w nim instalacje sanitarne? (TAK/NIE)</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</si>
  <si>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</si>
  <si>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</si>
  <si>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</si>
  <si>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</si>
  <si>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</si>
  <si>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</si>
  <si>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</si>
  <si>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</si>
  <si>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</si>
  <si>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</si>
  <si>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t>Budynek Ratusza</t>
  </si>
  <si>
    <t>administracja</t>
  </si>
  <si>
    <t>ODT</t>
  </si>
  <si>
    <t>43-400 Cieszyn, Rynek 1</t>
  </si>
  <si>
    <t>system monitoringu wizyjnego, czujników ruch oraz czujników p.poż.w niektórych pomeszczeniach</t>
  </si>
  <si>
    <t>ceglane</t>
  </si>
  <si>
    <t>sklepienia ceglane oraz stropy drewniane (częściowo nad 1 i 2 piętrem)</t>
  </si>
  <si>
    <t>więźba dachowa, pełne deskowanie, blacha miedzianna</t>
  </si>
  <si>
    <t>Rzeka Bobrówka 450 m / rzeka Olza 500 m</t>
  </si>
  <si>
    <t>Częściowa wymiana okien w 2010 roku, bieżące remonty adaptacyjne.</t>
  </si>
  <si>
    <t>dobry</t>
  </si>
  <si>
    <t>dobra / zła</t>
  </si>
  <si>
    <t>brak</t>
  </si>
  <si>
    <t>dobra</t>
  </si>
  <si>
    <t>częściowo</t>
  </si>
  <si>
    <t>Budynek administracyjny</t>
  </si>
  <si>
    <t>XIX wiek</t>
  </si>
  <si>
    <t>43-400 Cieszyn ul. Srebrna 2</t>
  </si>
  <si>
    <t>betonowe</t>
  </si>
  <si>
    <t>więźba dachowa, blacha falista</t>
  </si>
  <si>
    <t>połowa XIX w.</t>
  </si>
  <si>
    <t>43-400 Cieszyn ul. Ratuszowa 1</t>
  </si>
  <si>
    <t>sklepienia ceglane oraz stropy drewniane</t>
  </si>
  <si>
    <t>Wymiana okien w 2000 i 2004 roku, osuszanie budynku metodą inieksji krystalicznej w 2007 roku, bieżące remonty adaptacyjne.</t>
  </si>
  <si>
    <t>43-400 Cieszyn ul. Kochanowskiego 14</t>
  </si>
  <si>
    <t>sklepienia ceglane</t>
  </si>
  <si>
    <t>Rzeka Bobrówka 300 m / rzeka Olza 650 m</t>
  </si>
  <si>
    <t>Osuszanie budynku metodą inieksji krystalicznej w latach 2005-2006, wymiana okien w 2007 roku, remont elewacji w 2004 roku, bieżące remonty adaptacyjne (2016/2017).</t>
  </si>
  <si>
    <t>Hala Widowiskowo - Sportowa</t>
  </si>
  <si>
    <t>budynek użyteczności publicznej</t>
  </si>
  <si>
    <t>KB</t>
  </si>
  <si>
    <t>Cieszyn ul. Sportowa 1</t>
  </si>
  <si>
    <t>ppoż: hydranty wewnętrzne i zewnętrzne, system detekcji dymu, system detekcji ognia, system automatycznej detekcji i automatycznego powiadamiania PSP o pożarze. Przeciwkradzieżowe: czujniki dekekcji ruchu, drzwi otwierane kartą magnetyczną, mobilne patrole agencji ochrony, system monitoringu przy pomocy kamer</t>
  </si>
  <si>
    <t>cegła</t>
  </si>
  <si>
    <t>płyta żelbetowa</t>
  </si>
  <si>
    <t>blacha tytanowo- cynkowa,papa bitumiczna</t>
  </si>
  <si>
    <t>50m od rzeki</t>
  </si>
  <si>
    <t>nie dotyczy</t>
  </si>
  <si>
    <t>3624,89m2</t>
  </si>
  <si>
    <t>Hala Widowiskowo - Sportowa / Sieć rozdzielcza ciepłownicza</t>
  </si>
  <si>
    <t>sieć ciepłownicza</t>
  </si>
  <si>
    <t>Hala Widowiskowo - Sportowa /Sieć rozdzielcza wodociągowa</t>
  </si>
  <si>
    <t>sieć wodociągowa</t>
  </si>
  <si>
    <t>Hala Widowiskowo - Sportowa / Odprowadzanie wód deszczowych</t>
  </si>
  <si>
    <t>Hala Widowiskowo - Sportowa / kanalizacja deszczowa</t>
  </si>
  <si>
    <t>odprowadzenie wód opadowych</t>
  </si>
  <si>
    <t>Hala Widowiskowo - Sportowa / Węzeł ciepłowniczy</t>
  </si>
  <si>
    <t>Hala Widowiskowo – Sportowa / Magazynowa Hala namiotowa</t>
  </si>
  <si>
    <t>magazyn</t>
  </si>
  <si>
    <t>ppoż: brak. Przeciwkradzieżowe: zamek w drzwiach</t>
  </si>
  <si>
    <t>tkanina</t>
  </si>
  <si>
    <t>plandeka</t>
  </si>
  <si>
    <t>200 m2</t>
  </si>
  <si>
    <t>Kąpilisko Miejskie - budynek stacji uzdatniania wody</t>
  </si>
  <si>
    <t>stacja uzdatniania wody</t>
  </si>
  <si>
    <t>Cieszyn Al. Jana Łyska 23</t>
  </si>
  <si>
    <t>ppoż: gaśnice. Przeciwkradzieżowe: zamek w drzwiach</t>
  </si>
  <si>
    <t>papa bitumiczna</t>
  </si>
  <si>
    <t>136m2</t>
  </si>
  <si>
    <t>Kąpilisko Miejskie - Budynek socjalny z szatniami</t>
  </si>
  <si>
    <t>budynek socjalny z szatniami</t>
  </si>
  <si>
    <t>486m2</t>
  </si>
  <si>
    <t>Kąpilisko Miejskie - basen sportowy</t>
  </si>
  <si>
    <t>basen sportowy</t>
  </si>
  <si>
    <t>żelbet/kafelki</t>
  </si>
  <si>
    <t>1250m2</t>
  </si>
  <si>
    <t>Kąpilisko Miejskie - basen rekreacyjny</t>
  </si>
  <si>
    <t>basen rekreacyjny</t>
  </si>
  <si>
    <t>575m2</t>
  </si>
  <si>
    <t>Kąpilisko Miejskie - brodziki wejściowe</t>
  </si>
  <si>
    <t>brodziki wejściowe</t>
  </si>
  <si>
    <t>15,12m2</t>
  </si>
  <si>
    <t>Kąpilisko Miejskie - widownia, schody terenowe i murki oporowe</t>
  </si>
  <si>
    <t>widownia, schody terenowe i murki oporowe</t>
  </si>
  <si>
    <t>beton</t>
  </si>
  <si>
    <t>385m2</t>
  </si>
  <si>
    <t>Kąpilisko Miejskie - chodniki i place</t>
  </si>
  <si>
    <t>chodniki i place</t>
  </si>
  <si>
    <t>2780m2</t>
  </si>
  <si>
    <t>Kąpilisko Miejskie - boiska do siatkówki plażowej</t>
  </si>
  <si>
    <t>boiska do siatkówki plażowej</t>
  </si>
  <si>
    <t>472m2</t>
  </si>
  <si>
    <t>Kąpilisko Miejskie - piaskownica dla dzieci</t>
  </si>
  <si>
    <t>piaskownica dla dzieci</t>
  </si>
  <si>
    <t>kamień</t>
  </si>
  <si>
    <t>50m2</t>
  </si>
  <si>
    <t>Kąpilisko Miejskie - ogrodzenia zewnętrzne</t>
  </si>
  <si>
    <t>ogrodzenia zewnętrzne</t>
  </si>
  <si>
    <t>kamień i siatka metalowa</t>
  </si>
  <si>
    <t>Kąpilisko Miejskie - ogrodzenia wewnętrzne</t>
  </si>
  <si>
    <t>ogrodzenia wewnętrzne</t>
  </si>
  <si>
    <t>Kąpilisko Miejskie - brodzik dla dzieci</t>
  </si>
  <si>
    <t>brodzik dla dzieci</t>
  </si>
  <si>
    <t>kafelki</t>
  </si>
  <si>
    <t>Kąpilisko Miejskie - zjeżdżalnia wodna</t>
  </si>
  <si>
    <t>zjeżdżalnia wodna</t>
  </si>
  <si>
    <t>Strefa Rekreacji i Wypoczynku Marklowice - budynek zaplecza technicznego</t>
  </si>
  <si>
    <t>zaplecze techniczne boiska</t>
  </si>
  <si>
    <t>Cieszyn ul. Frysztacka 159</t>
  </si>
  <si>
    <t>PGS i cegła</t>
  </si>
  <si>
    <t>Płyta żelbetowa,</t>
  </si>
  <si>
    <t>papa termozgrzewalna</t>
  </si>
  <si>
    <t>100m od rzeki</t>
  </si>
  <si>
    <t>Strefa Rekreacji i Wypoczynku Marklowice - boisko wielofunkcyjne</t>
  </si>
  <si>
    <t>ogólnodostępne boisko wielofunkcyjne</t>
  </si>
  <si>
    <t>Strefa Rekreacji i Wypoczynku Marklowice - ścieżka zdrowia</t>
  </si>
  <si>
    <t>ogólnodostępna ścieżka zdrowia</t>
  </si>
  <si>
    <t>Strażnica OSP Cieszyn Bobrek</t>
  </si>
  <si>
    <t>strażnica</t>
  </si>
  <si>
    <t>NIE</t>
  </si>
  <si>
    <t>1923/1980</t>
  </si>
  <si>
    <t>ul.Kościuszki 3 43-400 Cieszyn</t>
  </si>
  <si>
    <t>Gaśnice przenośne / 3 samochody gaśnicze</t>
  </si>
  <si>
    <t>cegła / beton</t>
  </si>
  <si>
    <t>murowane</t>
  </si>
  <si>
    <t>konstrukcja stal / pokrycie blacha trapezowa</t>
  </si>
  <si>
    <t>ciek wodny 500 m</t>
  </si>
  <si>
    <t>2014- remont elewacji zewnętrznej 20000 zł
2017-Remont poszycia dachowego plus remont kominów 25000 zł</t>
  </si>
  <si>
    <t>Bardzo dobry</t>
  </si>
  <si>
    <t>bardzo dobry</t>
  </si>
  <si>
    <t>Remiza strażacka OSP Cieszyn-Pastwiska</t>
  </si>
  <si>
    <t>siedziba OSP</t>
  </si>
  <si>
    <t>Cieszyn ul. Hażlaska 116</t>
  </si>
  <si>
    <t>Gaśnice przenośne</t>
  </si>
  <si>
    <t>pustak - cegła - beton</t>
  </si>
  <si>
    <t>beton - acerman</t>
  </si>
  <si>
    <t>drewno - wata mineralna - blachodachówka</t>
  </si>
  <si>
    <t>magazynowe</t>
  </si>
  <si>
    <t>lata 70  w.</t>
  </si>
  <si>
    <t>ul. Zamarska</t>
  </si>
  <si>
    <t>konstrukcja stalowa</t>
  </si>
  <si>
    <t>konstrukcja stalowa pokryty blachą trapezową</t>
  </si>
  <si>
    <t>130 m w linii prostej od cieku</t>
  </si>
  <si>
    <t>brak danych</t>
  </si>
  <si>
    <t>dostateczny</t>
  </si>
  <si>
    <t>Kino Piast</t>
  </si>
  <si>
    <t>kino</t>
  </si>
  <si>
    <t>ul. Ratuszowa 1</t>
  </si>
  <si>
    <t>ceglany</t>
  </si>
  <si>
    <t>sklepienia, betonowe</t>
  </si>
  <si>
    <t>300 m w linii prostej rzeka Olza</t>
  </si>
  <si>
    <t>2009 r.-2010 r. modernizacja sali kinowej wykonanie izolacji akustycznej ścian i sufitu, wmiana posadzki, wymiana oświetlenia wymiana drzwi p.poz. Wymiana przewodów wentylacyjnych op sufitem podwieszanyml, malowanie hallu wejściowego i wyjściowego</t>
  </si>
  <si>
    <t>do wymiany</t>
  </si>
  <si>
    <t>wentylacja mechaniczna</t>
  </si>
  <si>
    <t>Ogród dwóch brzegów (nakłady na obcym środku trwałym)</t>
  </si>
  <si>
    <t>infrastruktura</t>
  </si>
  <si>
    <t>nie</t>
  </si>
  <si>
    <t>Al. Łyska</t>
  </si>
  <si>
    <t>nie dotyczy</t>
  </si>
  <si>
    <t>10 m rzeka Olza</t>
  </si>
  <si>
    <t>przebudowa jazu i regulaja potoku Puńcówka</t>
  </si>
  <si>
    <t>modernizacja zalewu kajakowego Pod Wałką  (inwestycja w obcym środku trwałym, zalew stanowi własność Skarbu Państwa)</t>
  </si>
  <si>
    <t>odmulanie, zabezpieczenie brzegów, remont zastawki piętrzącej i grobli czołowej</t>
  </si>
  <si>
    <t>obiekt na rzece Młynówce</t>
  </si>
  <si>
    <t>mury oporowe przy ul. Kiedronia</t>
  </si>
  <si>
    <t>początek  w.</t>
  </si>
  <si>
    <t>ul. Kiedronia</t>
  </si>
  <si>
    <t>600 m w linii prostej rzeka Olza</t>
  </si>
  <si>
    <t>mur oporowy</t>
  </si>
  <si>
    <t>VIII w.</t>
  </si>
  <si>
    <t>pomiędzy ul. Przykopa a skwerem przy ul. Nowe Miasto</t>
  </si>
  <si>
    <t>110 m w lini prostej rzeka Olza</t>
  </si>
  <si>
    <t>przywrócenie muru do pierwotnej funkcji (odbudowa struktury konstrukcyjnej)</t>
  </si>
  <si>
    <t>budynek Głęboka 50 
(Uwaga! Na nieruchomości prowadzona jest inwestycja w 2019r.)</t>
  </si>
  <si>
    <t>mieszkalno-użytkowy</t>
  </si>
  <si>
    <t>tak (wpisany do ewidencji)</t>
  </si>
  <si>
    <t>Cieszyn, ul. Głęboka 50</t>
  </si>
  <si>
    <t>2 gaśnice, monitoring z alarmem przed drzwiach dt.o lokalu użytkowego</t>
  </si>
  <si>
    <t>częsciowo ceglane na belkach stalowych, częściowo drewniane</t>
  </si>
  <si>
    <t>więźba drewniana</t>
  </si>
  <si>
    <t>w linii prostej 120 m rzeka Olza</t>
  </si>
  <si>
    <t>docieplenie ściany od strony powórka, naprawa dachu</t>
  </si>
  <si>
    <t>ul. Bielska -kiosk</t>
  </si>
  <si>
    <t>obiekt tymczasowy dawny kiosk handlowy</t>
  </si>
  <si>
    <t>lata 90 XX w.</t>
  </si>
  <si>
    <t>ul. Bielska</t>
  </si>
  <si>
    <t>drewniane</t>
  </si>
  <si>
    <t>dach z blachy</t>
  </si>
  <si>
    <t>460 m w linii prostej kanał Młynówka</t>
  </si>
  <si>
    <t>zły</t>
  </si>
  <si>
    <t>ul. Filasiewicza „kantor”</t>
  </si>
  <si>
    <t>ul. Filasiewicza</t>
  </si>
  <si>
    <t>konstrukcja stalowa obłożona panelami</t>
  </si>
  <si>
    <t>stropodach</t>
  </si>
  <si>
    <t>60 m w linii prostej potok Sarkander</t>
  </si>
  <si>
    <t>ul. Filasiewicza „bar”</t>
  </si>
  <si>
    <t>konstrukcja drewniane</t>
  </si>
  <si>
    <t>drewniany</t>
  </si>
  <si>
    <t>papa</t>
  </si>
  <si>
    <t>kompleks 4 budynków</t>
  </si>
  <si>
    <t>użytkowy (dawna stanica harcerska)</t>
  </si>
  <si>
    <t>lata 70 XX w.</t>
  </si>
  <si>
    <t>ul. Harcerska</t>
  </si>
  <si>
    <t>jednospadowy drewniany kryty papą</t>
  </si>
  <si>
    <t>330 m w linii prostej Bielowiec</t>
  </si>
  <si>
    <t>345 m w linii prostej Bielowiec</t>
  </si>
  <si>
    <t>użytkowy (dawna stanica harcerska) - szalety</t>
  </si>
  <si>
    <t>gazobeton</t>
  </si>
  <si>
    <t>400 m w linii prostej Bielowic</t>
  </si>
  <si>
    <t>ul. Motokrosowa</t>
  </si>
  <si>
    <t>garaż</t>
  </si>
  <si>
    <t>II połowa XX w.</t>
  </si>
  <si>
    <t>stalowy</t>
  </si>
  <si>
    <t>dach blaszany</t>
  </si>
  <si>
    <t>120 m w linii prostej rzeka Olza</t>
  </si>
  <si>
    <t>stalowa, zły stan</t>
  </si>
  <si>
    <t>budynek warsztatowo-socjalny</t>
  </si>
  <si>
    <t>cegła i pustaki żużlowe</t>
  </si>
  <si>
    <t>żelbetowe</t>
  </si>
  <si>
    <t>konstrukcja sdrewniana kryty blachą</t>
  </si>
  <si>
    <t>ul.  Motokrosowa</t>
  </si>
  <si>
    <t>budynek barakowy</t>
  </si>
  <si>
    <t>prefabrykowany elementy betonowe</t>
  </si>
  <si>
    <t>prefabrykaty</t>
  </si>
  <si>
    <t>stopodach kryty papą</t>
  </si>
  <si>
    <t>al. Łyska 22</t>
  </si>
  <si>
    <t>mieszkalny</t>
  </si>
  <si>
    <t>1930 r.</t>
  </si>
  <si>
    <t>konstrukcja drewniuana kryta blachą falistą</t>
  </si>
  <si>
    <t>bezpośrednio granicy z rzeką Puńcówką</t>
  </si>
  <si>
    <t>zły, częściowa</t>
  </si>
  <si>
    <t>dostateczny brak c.o.</t>
  </si>
  <si>
    <t>budynek dworca (historyczny)</t>
  </si>
  <si>
    <t>użytkowy</t>
  </si>
  <si>
    <t>ul. Hajduka 10</t>
  </si>
  <si>
    <t>cegła pełna,</t>
  </si>
  <si>
    <t>więźba dachowa drewniana, pokrycie zblachy łączonej na rabek stojący w kolorze grafitowym</t>
  </si>
  <si>
    <t>ok.. 50 m od rzeki Bobrówki</t>
  </si>
  <si>
    <t>b. dobry</t>
  </si>
  <si>
    <t>b.dobry</t>
  </si>
  <si>
    <t>budynek dworca</t>
  </si>
  <si>
    <t>konstrukcja zelbetowa</t>
  </si>
  <si>
    <t>żelbetowy, pokrycie blacha</t>
  </si>
  <si>
    <t>płyta dworca atobusowego wraz z zadaszeniem peronu</t>
  </si>
  <si>
    <t>ul. Hajduka</t>
  </si>
  <si>
    <t>konstrukcja żelbetowa</t>
  </si>
  <si>
    <t>Konstrukcja stalowa + blacha trapezowa, pokrycie membrana dachowa</t>
  </si>
  <si>
    <t>RAZEM</t>
  </si>
  <si>
    <t>budynek podzielony jest na 3 własności – właścicielem pomieszczeń zajmowanych przez Bibliotekę jest Biblioteka, jest także własność prywatna oraz własność Zakładu Budynków Miejskich tym samym Biblioteka zajmuje powierzchnie własne oraz wspólne za które odpowiada utworzona Wspólnota Mieszkaniowa, która utrzymuje, zabezpiecza i ubezpiecza te powierzchnie. Podział odpowiedzialności jest określony w porozumieniu o współpracy</t>
  </si>
  <si>
    <t>biblioteka</t>
  </si>
  <si>
    <t>TAK</t>
  </si>
  <si>
    <t>43-400 Cieszyn, ul. Głęboka 15</t>
  </si>
  <si>
    <t>8 szt. gaśnice proszkowe w kat.1-6 kg, hydrant – 4 sztuki, czujki p.poż. zainstalowane w każdym pomieszczeniu, sygnał przekazywany jest bezpośrednio do Straży Pożarnej oraz Agencji Ochrony, ochrona przeciwkradzieżowa – dozór pracowniczy w godzinach pracy, monitoring wizyjny całodobowy, instalacja systemu antywłamaniowego w godzinach nieobecności pracowników – sygnał przekazywany do Agencji Ochrony</t>
  </si>
  <si>
    <t>żelbeton</t>
  </si>
  <si>
    <t>drewniana więźba, blacha</t>
  </si>
  <si>
    <t>ok.350 m</t>
  </si>
  <si>
    <t>remont zakończono w październiku 2014 r. - instalacja windy osobowej, gipsowanie, malowanie ścian, wymiana oświetlenia,instalacji elektrycznej, wodno-kanalizacyjnej, c.o., kaloryferów, cyklinowanie drewnianych posadzek, kafelkowanie pozostałych posadzek, wymiana kafelek i białej armatury w łazienkach  wartość nakładów 1 497 081,66</t>
  </si>
  <si>
    <t>BUDYNEK WARSZTATOWY I ADMINISTRACJI</t>
  </si>
  <si>
    <t>SIEDZIBA MZD W CIESZYNIE BIURA I WARSZTAT</t>
  </si>
  <si>
    <t>UL. LIBURNIA 4, 43-400 CIESZYN</t>
  </si>
  <si>
    <t>3 HYDRANTY, 14 GAŚNIC, ALARM MAGAZYN I KASA, MONITORING NA ZEWNĄTRZ BUDYNKU, 18 CZUJEK WEWNĄTRZ BUDYNKU, FOLIA ANTYWŁAMANIOWA W 1 BIURZE</t>
  </si>
  <si>
    <t>CEGŁA</t>
  </si>
  <si>
    <t>PREFABRYKOWANE PŁYTY KANAŁOWE</t>
  </si>
  <si>
    <t>PREFABRYKOWANE PŁYTY KORYTKOWE, DACH PAPA+ CYKLOLAMINAT</t>
  </si>
  <si>
    <t>OD RZEKI 10 M</t>
  </si>
  <si>
    <t>DOBRY</t>
  </si>
  <si>
    <t>BARDZO DOBRY</t>
  </si>
  <si>
    <t>BRAK</t>
  </si>
  <si>
    <t>MAGAZYN SPRZĘTU MAŁA ŁĄKA</t>
  </si>
  <si>
    <t>MAGAZYN</t>
  </si>
  <si>
    <t>KB</t>
  </si>
  <si>
    <t>UL.POPRZECZNA 6 43-400 CIESZYN</t>
  </si>
  <si>
    <t>KŁÓDKI, 2 GAŚNICE</t>
  </si>
  <si>
    <t>PUSTAKI-BLOCZKI GAZOBETONOWE</t>
  </si>
  <si>
    <t>BETONOWY</t>
  </si>
  <si>
    <t>STROPODACH, BLACHA TRAPEZOWA</t>
  </si>
  <si>
    <t>300 M</t>
  </si>
  <si>
    <t>DOSTATECZNY</t>
  </si>
  <si>
    <t>PORTIERNIA</t>
  </si>
  <si>
    <t>ZAMKI, 1 GAŚNICA, 1 CZUJKA</t>
  </si>
  <si>
    <t>STROPODACH</t>
  </si>
  <si>
    <t>PAPA</t>
  </si>
  <si>
    <t>15 M</t>
  </si>
  <si>
    <t>BUDYNEK GOSPODARCZY, MAGAZYN OLEJÓW</t>
  </si>
  <si>
    <t>MAGAZYN techniczny</t>
  </si>
  <si>
    <t>KŁÓDKA, ZAMEK, 2 GAŚNICE</t>
  </si>
  <si>
    <t>ŻELBETOWE</t>
  </si>
  <si>
    <t>STROPODACH ŻELBETOWY, PAPA</t>
  </si>
  <si>
    <t>50 M</t>
  </si>
  <si>
    <t>KAMPING</t>
  </si>
  <si>
    <t>DOMEK LETNISKOWY</t>
  </si>
  <si>
    <t>OK 1983</t>
  </si>
  <si>
    <t>USTROŃ-LIPOWIEC, DZIAŁKA LESNA  621/4</t>
  </si>
  <si>
    <t>2 SZTABY, 2 KŁÓDKA, ZAMEK, 1 GAŚNICE, TEREN OGRODZONY, ZAMYKANY NA KLUCZ</t>
  </si>
  <si>
    <t>FUNDAMENT BETONOWY</t>
  </si>
  <si>
    <t>DREWNIANE</t>
  </si>
  <si>
    <t>DREWNIANE, POKRYCIE BLACHOTRAPEZ</t>
  </si>
  <si>
    <t>20 M</t>
  </si>
  <si>
    <t>WODA BIEŻĄCA, OGRZEWANIA BRAK</t>
  </si>
  <si>
    <t>BARDZO DOBRA, OKNA NOWE PLASTIKOWE Z 2016 R</t>
  </si>
  <si>
    <t>Pawilon handlowy</t>
  </si>
  <si>
    <t>handlowe</t>
  </si>
  <si>
    <t>brak danych</t>
  </si>
  <si>
    <t>Cieszyn, ul. Katowicka Targowisko Przemysłowe</t>
  </si>
  <si>
    <t>gaśnica</t>
  </si>
  <si>
    <t>blacha</t>
  </si>
  <si>
    <t>gaśnica</t>
  </si>
  <si>
    <t>Instalacja Przeciwpożarowa MHT</t>
  </si>
  <si>
    <t>Instalacja przeciwpożarowa</t>
  </si>
  <si>
    <t>Cieszyn, ul. Stawowa 6</t>
  </si>
  <si>
    <t>Budynek Główny Miejskie Hale Targowe</t>
  </si>
  <si>
    <t>handlowo - usługowy</t>
  </si>
  <si>
    <t>- system sygnalizacji pożaru połączony ze stanowiskiem Państwowej Straży Pożarnej tj. centrala 1 szt., 145 czujek optycznych, przyciski ROP - 12 szt.;                            - gaśnice - 6szt (części wspólne)                - hydranty wewnętrzne - 8 szt;                    - instalacja odgromowa;                             - system sygnalizacji włamania</t>
  </si>
  <si>
    <t>- ściany szczytowe z cegły dziurawki licowane cegłą wapienno piaskową, ściany działowe murowane o konstrukcji stalowej</t>
  </si>
  <si>
    <t>płyty żebrowe</t>
  </si>
  <si>
    <t>płyty żużlowe pokryte papą bitumiczna na lepiku</t>
  </si>
  <si>
    <t>74 m od potoku Bobrówka</t>
  </si>
  <si>
    <t>- stolarka drzwiowa - dobry; stolarka okienna  - zły</t>
  </si>
  <si>
    <t>Hala targowa mała MHT</t>
  </si>
  <si>
    <t>Budynek magazynu – biuro targowiska przemysłowego</t>
  </si>
  <si>
    <t>biuro</t>
  </si>
  <si>
    <t>Magazyn i stacja TRAFO</t>
  </si>
  <si>
    <t>stropodach prefabrykowany</t>
  </si>
  <si>
    <t>Magazyny</t>
  </si>
  <si>
    <t>Boksy garażowe i magazyn</t>
  </si>
  <si>
    <t>garaż, magazyn</t>
  </si>
  <si>
    <t>Budynek ubikacje- kontener sanitarny</t>
  </si>
  <si>
    <t>WC</t>
  </si>
  <si>
    <t>dobry                                                                                           nie dotyczy</t>
  </si>
  <si>
    <t>Osadnik dwukomorowy</t>
  </si>
  <si>
    <t>osadnik</t>
  </si>
  <si>
    <t>Instalacja wodna „Mój Rynek”</t>
  </si>
  <si>
    <t>instalacja wodna</t>
  </si>
  <si>
    <t>Cieszyn, ul. Stawowa 12</t>
  </si>
  <si>
    <t>Płyta handlowa</t>
  </si>
  <si>
    <t>ogrodzenie</t>
  </si>
  <si>
    <t>Kontener sanitarny</t>
  </si>
  <si>
    <t>Kontener biurowy</t>
  </si>
  <si>
    <t>gospodarcze</t>
  </si>
  <si>
    <t>Wiata „Mój Rynek”</t>
  </si>
  <si>
    <t>Ogród dwóch brzegów</t>
  </si>
  <si>
    <t>ogród, infrastrukura</t>
  </si>
  <si>
    <t>Cieszyn</t>
  </si>
  <si>
    <t>Inforasturkura wraz z budynkami "POD Wałką"</t>
  </si>
  <si>
    <t>budnki, budowle, infrastrukura</t>
  </si>
  <si>
    <t>ul. Poprzeczna</t>
  </si>
  <si>
    <t>kraty w oknach</t>
  </si>
  <si>
    <t>cegła biała</t>
  </si>
  <si>
    <t>płyty żelbetowe, papa</t>
  </si>
  <si>
    <t>160 m w linii prostej rzeka Olza</t>
  </si>
  <si>
    <t>Open Air Museum Cieszyn</t>
  </si>
  <si>
    <t>infrastruktura (w tym nakłady adaptacyjne).</t>
  </si>
  <si>
    <t>2007 - 2019</t>
  </si>
  <si>
    <t>Miasto Ciszyn, przy rzece OLZA, zbocza Młynówki</t>
  </si>
  <si>
    <t>Cieszyński Ośrodek Kultury „Dom Narodowy”</t>
  </si>
  <si>
    <t>obiekt publiczny budynek w ewidencji Urzędu Miasta</t>
  </si>
  <si>
    <t>43-400 Cieszyn, ul. Rynek 12</t>
  </si>
  <si>
    <t>kraty w oknach na parterze, alarm z monitoringiem (profesjonalna firma Czasza),2 hydranty, 10 gaśnic, dyżur strażaka w czasie inprez</t>
  </si>
  <si>
    <t>kamień, cegła</t>
  </si>
  <si>
    <t>Kleina</t>
  </si>
  <si>
    <t>więźba drewniana, pokrycie - dachówka bitumiczna</t>
  </si>
  <si>
    <t>ok.. 800 m od rzeki, lecz znajdujemy się dużo wyżej od rzek</t>
  </si>
  <si>
    <t>właśnie jesteśmy przed rozpoczęciem remontu generalnego, który potrwa do maja 2018</t>
  </si>
  <si>
    <t>nie posiadamy</t>
  </si>
  <si>
    <t>1618,47 m2 + strych nieużytkowy 489,70 m2</t>
  </si>
  <si>
    <t>nie, ale będzie zainstalowana w czasie remontu</t>
  </si>
  <si>
    <t>DOM SPOKOJNEJ STAROŚCI</t>
  </si>
  <si>
    <t>DZIAŁANOŚĆ STATUTOWA - MIEJSCE CAŁODOBOWEJ OPIEKI</t>
  </si>
  <si>
    <t>ODDANE DO UŻYTKOWANIA W 1999 ROKU PO ZAKOŃCZONYM REMONCIE</t>
  </si>
  <si>
    <t>UL. MICKIEWICZA 13  43-400 CIESZYN</t>
  </si>
  <si>
    <t>GAŚNICE - 20 SZT(pianowa GWG2 - 1szt., śniegowa GS5 - 2 szt., proszkowa GP4 - 17 szt., HRYDRANTY DN25 - 12 SZTUK, CZUJNIKI I URZĄDZENIA ALARMOWE POŁĄCZONE ZE STRAŻĄ POŻARNĄ, ALARM, DOZÓR, OGRODZENIE</t>
  </si>
  <si>
    <t>Budynki realizowane w różnym czasie (różne materiały), zmienne systemy konstrukcyjne. Ściany zewnętrzne z cegły pełnej, kratówki, pustaka PGS. Ściany wewnętrzne cegła dziurawka. Stropy prefabrykowane typu DMS/DZ i stropodachami niewentylowanymi. W późniejszym czasie zmieniono dachy na dwuspadowe w konstrukcji drewnianej płatwiowo - słupowej o nachyleniu połaci 35 stopni. Całość obiektu jest ocieplona styropianem w technologii suchej. Stolarka okienna nowa PCV. Stolarka drzwiowa zewnętrzna również w technologii PCV. Drzwi wewnętrzne płycinowe. Posacki PCV- wykładzina tarkett; w węzłach sanitarnych, klatkach schodowych płytki ceramiczne. W piwnicach na posadzce beton.</t>
  </si>
  <si>
    <t>NAJWYŻSZE WZNIESIENIE W CIESZYNIE</t>
  </si>
  <si>
    <t>-</t>
  </si>
  <si>
    <t>DOBRA</t>
  </si>
  <si>
    <t>GARAŻE</t>
  </si>
  <si>
    <t>PARKOWANIE SAMOCHODÓW, PRZECHOWYWANIE SPRZĘTU OGRODNICZEGO ITP..</t>
  </si>
  <si>
    <t>OGRODZENIE</t>
  </si>
  <si>
    <t>BETONOWE</t>
  </si>
  <si>
    <t>ELEMENTY PREFABRYKOWANE POKRYTE PAPĄ TERMOZGRZEWALNĄ</t>
  </si>
  <si>
    <t>177 M2</t>
  </si>
  <si>
    <t>JEDNA</t>
  </si>
  <si>
    <t>WIEŻA ANTENOWA KONSTRUKCJA STALOWA</t>
  </si>
  <si>
    <t>PRZEKAZYWANIE SYGNAŁU</t>
  </si>
  <si>
    <t>OGRODZENIE, ALARM</t>
  </si>
  <si>
    <t>BRAK MOŻLIWOŚCI OKREŚLENIA</t>
  </si>
  <si>
    <t>Książnica Cieszyńska część zabytkowa</t>
  </si>
  <si>
    <t>biblioteka</t>
  </si>
  <si>
    <t>VIII w</t>
  </si>
  <si>
    <t>43-400 Cieszyn ul. Mennicza 46</t>
  </si>
  <si>
    <t>Zabezp. P-poż: gaśnice proszkowe- 21 szt , hydranty wewn. z węzłem półsztywnym- 5 szt, hydranty wewn. z węzłem płasko składanym-1 szt, instalacja CO2-60 butli, czujki p-poż ok 100 szt                                                 Zabezp. P-kradzieżowe: monitoring, system kontroli dostepu, system antywłamaniowy, kraty na oknach (parter), dozór przez zewn firmę ochroniarską</t>
  </si>
  <si>
    <t>tradycyjnie murowane z cegły</t>
  </si>
  <si>
    <t>żelbetowe, monolityczne, płytowo-żebrowe, beton i stal</t>
  </si>
  <si>
    <t>drewniany zabezpieczony ognioochronnie do stopnia nierozprzestrzeniania ognia</t>
  </si>
  <si>
    <t>Ok 300 m w linii prostej</t>
  </si>
  <si>
    <t>remont budynku w 2013 r. w tym: remont dachu, naprawa zniszczonych obróbek blacharskich, odnowienie elewacji,naprawa daszku poliweglanowego,remont tarasu na I p., odnowienie i uszczelnienie ślusarki aluminiowej zewn. nakład: 370.025,60 zł</t>
  </si>
  <si>
    <t>TAK</t>
  </si>
  <si>
    <t>Książnica Cieszyńska część nowa</t>
  </si>
  <si>
    <t>żelbetowe z betonu B-20, zbrojone stalą A-III, ściany osłonowe-warstwowe ceramiczne, śicany działowe-cegła dziurawka</t>
  </si>
  <si>
    <t>Siedziba MOPS</t>
  </si>
  <si>
    <t>Przedszkole + MOPS</t>
  </si>
  <si>
    <t>43 - 400 Cieszyn, ul. Skrajna 5</t>
  </si>
  <si>
    <t>Zabezpieczenie p.poż.:gaśnica proszkowa GPr.4 kg ABC - 8, gaśnica proszkowa GPr.6 kg ABC - 3, gaśnica proszkowa GPr.2 kg ABC - 1, gaśnica śniegowa GSE 2x - 1, szfka hydrantowa z wyposażeniem DN 25 - 5. Zabezpieczenie przeciwkradzieżowe: System Sygnalizacji Włamania i Napadu (SSWN) sygnał alarmowy przekazywany jest do zewnętrznej firmy ochroniarskiej - monitoring sygnału 24 h;</t>
  </si>
  <si>
    <t>płaski / beton</t>
  </si>
  <si>
    <t>stan dobry</t>
  </si>
  <si>
    <t>Punkt terenowy MOPS</t>
  </si>
  <si>
    <t>biura</t>
  </si>
  <si>
    <t>43 - 400 Cieszyn, ul. Srebrna 4 - wynajęte pojedyncze pomieszczenie</t>
  </si>
  <si>
    <t>Zabezpieczenie p.poż.:gaśnica proszkowa GPr.4 kg ABC - 1. Zabezpieczenie przeciwkradzieżowe: System Sygnalizacji Włamania i Napadu (SSWN) sygnał alarmowy przekazywany jest do zewnętrznej firmy ochroniarskiej - monitoring sygnału 24 h, monitoring wideo na klatce schodowej podłączony do monitoringu UMC, kraty w oknach;</t>
  </si>
  <si>
    <t>drzewo</t>
  </si>
  <si>
    <t>2008 r., 2013 r. ok. 20 000,00 zł - w obu przypadkach wymiana okien, ułożenie nowej podłogi (panele), gipsowanie i malowanie ścian</t>
  </si>
  <si>
    <r>
      <rPr>
        <vertAlign val="superscript"/>
        <sz val="16"/>
        <rFont val="Arial"/>
        <family val="2"/>
        <charset val="238"/>
      </rPr>
      <t>60,91m</t>
    </r>
    <r>
      <rPr>
        <vertAlign val="superscript"/>
        <sz val="16"/>
        <rFont val="Arial"/>
        <family val="2"/>
        <charset val="238"/>
      </rPr>
      <t>2</t>
    </r>
  </si>
  <si>
    <t>43 - 400 Cieszyn, ul. Towarowa 6 - lokal w budynku przekazany w trwały zarząd</t>
  </si>
  <si>
    <t>Zabezpieczenie p.poż.:gaśnica proszkowa GPr.4 kg ABC - 1. Zabezpieczenie przeciwkradzieżowe: System Sygnalizacji Włamania i Napadu (SSWN) sygnał alarmowy przekazywany jest do zewnętrznej firmy ochroniarskiej - monitoring sygnału 24 h, rolety antywłamaniowe w oknach;</t>
  </si>
  <si>
    <t>pustak</t>
  </si>
  <si>
    <r>
      <rPr>
        <vertAlign val="superscript"/>
        <sz val="16"/>
        <rFont val="Arial"/>
        <family val="2"/>
        <charset val="238"/>
      </rPr>
      <t>73,14m</t>
    </r>
    <r>
      <rPr>
        <sz val="16"/>
        <rFont val="Arial"/>
        <family val="2"/>
        <charset val="238"/>
      </rPr>
      <t>2</t>
    </r>
    <r>
      <rPr>
        <sz val="16"/>
        <rFont val="Arial"/>
        <family val="2"/>
        <charset val="238"/>
      </rPr>
      <t/>
    </r>
  </si>
  <si>
    <t>Mieszkanie chronione</t>
  </si>
  <si>
    <t>mieszkanie</t>
  </si>
  <si>
    <t>43 - 400 Cieszyn, ul. Towarowa 8 - lokal w budynku przekazany w trwały zarząd</t>
  </si>
  <si>
    <r>
      <rPr>
        <vertAlign val="superscript"/>
        <sz val="16"/>
        <rFont val="Arial"/>
        <family val="2"/>
        <charset val="238"/>
      </rPr>
      <t>37,91 m</t>
    </r>
    <r>
      <rPr>
        <vertAlign val="superscript"/>
        <sz val="16"/>
        <rFont val="Arial"/>
        <family val="2"/>
        <charset val="238"/>
      </rPr>
      <t>2</t>
    </r>
  </si>
  <si>
    <t>43 - 400 Cieszyn, ul. Górna 7 - lokal w budynku przekazany w trwały zarząd</t>
  </si>
  <si>
    <t>drewno, beton</t>
  </si>
  <si>
    <t>konstrukcja drewniana, pokrycie blacha falista</t>
  </si>
  <si>
    <t>Budynek :2011- remont elewacji, dachu; 2015-2018 - wymiana stolarki okennej; 2018 - wymiana pionu elektrycznego;   Lokal: 2018- kompleksowy remont, wymiana instalacji</t>
  </si>
  <si>
    <t>stan bardzo dobry</t>
  </si>
  <si>
    <t>PRZEDSZKOLE NR 1</t>
  </si>
  <si>
    <t>PRZEDSZKOLE</t>
  </si>
  <si>
    <t>UL. MICHEJDY 10</t>
  </si>
  <si>
    <t>GASNICE  SZT -  5, CZUJNIKI WYCIEKU GAZU</t>
  </si>
  <si>
    <t>CEGŁA PEŁNA</t>
  </si>
  <si>
    <t>DREWNIANE PARTER PODDASZE, SKLEPIENIE CEGŁA  STROP ODCINKOWY KOTŁOWNIA PRALNIA</t>
  </si>
  <si>
    <t>KONSTRUKCJA DREWNIANA POKRYCIE GONTY BITUMICZNE BLACHA OCYNKOWANA</t>
  </si>
  <si>
    <t>NIE DOTYCZY</t>
  </si>
  <si>
    <t>2011 R  WYMIANA OKIEN - 19 440 ZŁ WYMIANA GRZEJNIKÓW C.O -7246,25 ZŁ REMONT KOMINA - 6767,05 Z Ł, 2012 R  WYMIANA OKIEN - 14 046 ZŁ  REMONT POMIOESZCZEŃ PRZEDSZKOLNYCH - 11 040 ZŁ   2013  R -  WYKONANIE ZDOBIEŃ OKIENNYCH - 6642 ZŁ, 2014 R - WYKONANIE NOWEGO OGRODZENIA  I ETAP + REMONT POMIESZCZEŃ NA PODDASZU 8797 ZŁ, 2015 R   - WYKONANIE OGRODZENIA II ETAP 8521,76 MONTAŻ SUFITU PODWIESZANEGO 6526,98</t>
  </si>
  <si>
    <t>PODZIEMNA 1  NADZIEMNA 1 PLUS CZĘŚCIOWO PODDASZE UŻYTKOWE</t>
  </si>
  <si>
    <t>Przedszkole nr 2 - Integracyjne</t>
  </si>
  <si>
    <t>przedszkole</t>
  </si>
  <si>
    <t>Cieszyn, ul. Ks. J. Trzanowskiego 4</t>
  </si>
  <si>
    <t>p-poż:gaśnice: proszkowe 5 szt., pianowa 1 szt; 2 hydranty wewnętrzne</t>
  </si>
  <si>
    <t>cegła pełna</t>
  </si>
  <si>
    <t>blachodachówka</t>
  </si>
  <si>
    <t>631 m - rzeka Młynówka</t>
  </si>
  <si>
    <t>bardzo dobra</t>
  </si>
  <si>
    <t>Przedszkole nr 4</t>
  </si>
  <si>
    <t>budynek przedszkolny</t>
  </si>
  <si>
    <t>43- 400 Cieszyn, ul. K. Miarki 15</t>
  </si>
  <si>
    <t>gaśnice,proszkowe GP4- 4szt  gaśnica proszkowa GW2- 1 szt, hydrant 25- 2 szt drzwi zewnętrzne antywłamaniwe 3 , główne mają dwa zamki teren ogrodzony zamykany na klucz i kłódki</t>
  </si>
  <si>
    <t>żelbetowe i Akermana</t>
  </si>
  <si>
    <t>płaski, stopodach- belki DMS i płyty dachowe</t>
  </si>
  <si>
    <t>rzeka 1,5 km</t>
  </si>
  <si>
    <t>PCV bardzo dobra</t>
  </si>
  <si>
    <t>podz. 1 nadz. 2</t>
  </si>
  <si>
    <t>Przedszkole Nr 7 w Cieszynie</t>
  </si>
  <si>
    <t>Przedszkole</t>
  </si>
  <si>
    <t>wychowanie przedszkolne i 3 mieszkania lokatorskie</t>
  </si>
  <si>
    <t>jest w rejestrze zabytków</t>
  </si>
  <si>
    <t>43-400 Cieszyn, Hallera 163</t>
  </si>
  <si>
    <t>dwa zamki w drzwiach, gaśnice, mieszkania w budynku</t>
  </si>
  <si>
    <t>konstrukcja drewniana, pokrycie blacha trapezowa</t>
  </si>
  <si>
    <t>rzeka- 600 metrów w dole</t>
  </si>
  <si>
    <t>wymiana okien na plastikowe w latach 2006-2017- 44 000.00; wymiana pokrycia dachowego na blachę trapezową2006 -25 000,00; modernizacja instalacji centralnego ogrzewania i kotłowni- 42 300,00 2015; modernizacja schodów wejściowych-2014 i 2017- 5 000,00; wymiana orynnowania- 2016   14 000,00; drenaż i osuszenie fundamentów- 2018 r. koszt</t>
  </si>
  <si>
    <t>dobty</t>
  </si>
  <si>
    <t>tak w połowie</t>
  </si>
  <si>
    <t>oświatowe</t>
  </si>
  <si>
    <t>43-400 Cieszyn ul. Chrobrego 1</t>
  </si>
  <si>
    <t>zamek u drzwi wejściowych na kod</t>
  </si>
  <si>
    <t>nad piwnicami strop odcinkowy, nad piętrem sklepienia z cegły, nad pozostałymi pomieszczeniami stropy drewniane</t>
  </si>
  <si>
    <t>konstrukcja drewniana, pokrycie gont bitumiczny</t>
  </si>
  <si>
    <t>1 km od rzeki Bobrowki</t>
  </si>
  <si>
    <t>REMONT DACHU 2016  63 029,80 ZŁ; SCHODY ZEWNETRZNE  BUDYNKU  2016   1900 ZŁ; REMONT MAGAZYNU JARZYNOWEGO  2016  14 725,12 ZŁ; WYMIANA KRAWĘŻNIKÓW OGRODOWYCH  2017  1672,80 ZŁ; MALOWANIE POMIESZCZEŃ 2015 5994 ZŁ; S CHODY WEWNĘTRZNE 2014 9346 ZŁ; MALOWANIE SALI GIMN.I SALI 2014ZABAW 4637,52; POSADZKA NA PARTERZE BUDYNKU 2013 4549,50 ZŁ</t>
  </si>
  <si>
    <t>dostateczna</t>
  </si>
  <si>
    <t>b. dobra</t>
  </si>
  <si>
    <t>537,58 m2</t>
  </si>
  <si>
    <t>podziemna 1 i nadziemna 2 + poddasze( w części uzytkowe i w częśći nieuzytkowe</t>
  </si>
  <si>
    <t>budynek przedszkola</t>
  </si>
  <si>
    <t>tak - rejestr zabytków miasta Cieszyna</t>
  </si>
  <si>
    <t>standardowe: gaśnice pianowe (3 szt.), podwójny zamek w drzwiach wejściowych, kraty w oknach piwnicy, dozór w godz. pracy 6.15-16.30 od poniedziałku do piątku</t>
  </si>
  <si>
    <t>1km</t>
  </si>
  <si>
    <t>2018 - wykonanie piaskownicy, kwota: 2014,84 zł; okna z montażem, koszt: 4765,24 zł; roboty elewacyjne, koszt: 706,43; rozbiórka chodnika, bruk, koszt: 7000,00 zł 
2017 - wymiana pieca gazowego centralnego ogrzewania, koszt 4200 zł; wykonanie części nawierzchni placu zabaw z plyt gumowych; koszt: 3938,51 zł
2016 -  remont części pomieszczeń w piwnicy, koszt 5.168,99zł
2015 - remont kancelarii i sanitariatu dla personelu, koszt 10.230zł                      
2014 - wymiana drzwi wejściowych, modernizacja instalacji elektrycznej, wstawienie okien dachowych, koszt 9.900zł</t>
  </si>
  <si>
    <t>zła- do remontu na parterze w Sali zabaw i szatni</t>
  </si>
  <si>
    <t>142m2</t>
  </si>
  <si>
    <t>częsciowe podpiwniczenie, parter, poddasze użytkowe</t>
  </si>
  <si>
    <t>Budynek przedszkola</t>
  </si>
  <si>
    <t>edukacja</t>
  </si>
  <si>
    <t>43-400 Cieszyn, ul. Bielska 75</t>
  </si>
  <si>
    <t>kraty w niektórych oknach,mieszkanie służbowe,  gaśnica proszkowa sztuk 5, gasnica pianowa sztuk 1, gaśnica śniegowa sztuk 1, hydrant wewnętrzny sztuk 3</t>
  </si>
  <si>
    <t>stropodach, papa</t>
  </si>
  <si>
    <t>50 m</t>
  </si>
  <si>
    <t>wod-kan dostateczny, co bardzo dobry</t>
  </si>
  <si>
    <t>1420m2</t>
  </si>
  <si>
    <t>częąściowo</t>
  </si>
  <si>
    <t>towarową</t>
  </si>
  <si>
    <t>budynek gospodarczy</t>
  </si>
  <si>
    <t>magazyn,</t>
  </si>
  <si>
    <t>70m</t>
  </si>
  <si>
    <t>20m2</t>
  </si>
  <si>
    <t>budynek przedszkola własność miasta Cieszyn użytkowany na podstawie umowy użyczenia</t>
  </si>
  <si>
    <t>prowadzenie działalności wychowawczo - dydaktycznej</t>
  </si>
  <si>
    <t>Cieszyn, ul. Frysztacka 161</t>
  </si>
  <si>
    <t>3 gasnice, hydrant, kraty na oknach w kancelarii i pomieszczeniach kuchni, jadalni, magazynów, podwójne drzewi wejściowe, podwójne zamki w drzwiach wejściowych i drzwiach do kancelarii</t>
  </si>
  <si>
    <t>beton, żelbeton</t>
  </si>
  <si>
    <t>30 metrów od rzeki Olzy</t>
  </si>
  <si>
    <t>Nie dotyczy</t>
  </si>
  <si>
    <t>Przedszkole zajmuje lokal użytkowy należący do SM Cieszynianka w Cieszynie(Spółdzielcze prawo do lokalu użytkowego)</t>
  </si>
  <si>
    <t>wychowanie przedszkolne</t>
  </si>
  <si>
    <t>Cieszyn. Z.Kossak - Szatkowskiej 6</t>
  </si>
  <si>
    <t>hydrant -1 szt.gaśnice proszkowe -3 szt.</t>
  </si>
  <si>
    <t>stropodach betonowy, papa</t>
  </si>
  <si>
    <t>tak - winda towarowa</t>
  </si>
  <si>
    <t>Siedziba MOPS oraz Przedszkole nr 19 (wartość wykazana w pozycji MOPS)</t>
  </si>
  <si>
    <t>Cieszyn, ul. Skrajna 5</t>
  </si>
  <si>
    <t>Podwójne drzw, pierwsze drzwo dwa zamki, drugie drzwi jeden zamek; gaśnice 2 szt., hydrant 1 szt., klapa dymna 1 szt.</t>
  </si>
  <si>
    <t>plyty betonowe</t>
  </si>
  <si>
    <t>płaski pokryty papą termozgrzewalną</t>
  </si>
  <si>
    <t>nie ma w pobliżu</t>
  </si>
  <si>
    <t>termomodernizacja w 2009 r.</t>
  </si>
  <si>
    <t>552,95  (przedszkole)</t>
  </si>
  <si>
    <t>TAK - przemysłową w przedszkolu</t>
  </si>
  <si>
    <t>Przedszkole nr 20</t>
  </si>
  <si>
    <t>placówka oswiatowa</t>
  </si>
  <si>
    <t>ul. Św. Jerzego 4, Cieszyn</t>
  </si>
  <si>
    <t>hydranty- 3, gasnice - 4; kraty na oknach w biurze intendentki i magazynie żywnosciowym</t>
  </si>
  <si>
    <t>cegła, pustaki</t>
  </si>
  <si>
    <t>płyty kanałowe żelbetowe</t>
  </si>
  <si>
    <t>stropodach, płyty korytkowe, pokrycie papa</t>
  </si>
  <si>
    <t>jesteśmy na górce odleglość od małej rzeczki w linii prostej ok 250m</t>
  </si>
  <si>
    <t>dobry</t>
  </si>
  <si>
    <t>1571,41m2</t>
  </si>
  <si>
    <t>ttak</t>
  </si>
  <si>
    <t>towarowe - 2</t>
  </si>
  <si>
    <t>Komenda SM</t>
  </si>
  <si>
    <t>administracyjno-biurowy</t>
  </si>
  <si>
    <t>Cieszyn ul. Limanowskiego 7</t>
  </si>
  <si>
    <t>gaśnice proszkowe 9 szt, dozór pracowniczy, monitoring</t>
  </si>
  <si>
    <t>więźba drewniana kryta blachą powlekaną</t>
  </si>
  <si>
    <t>1 km</t>
  </si>
  <si>
    <t>2010 rok 1571672,71 zł</t>
  </si>
  <si>
    <t>Budynek SSM</t>
  </si>
  <si>
    <t>Placówka oświatowa, baza noclegowa</t>
  </si>
  <si>
    <t>43-400 Cieszyn, ul. Błogocka 24</t>
  </si>
  <si>
    <t>przeciwpożarowe, przeciwkradzieżowe</t>
  </si>
  <si>
    <t>betonowy</t>
  </si>
  <si>
    <t>beton, papa</t>
  </si>
  <si>
    <t>2013 rok – modernizacja (2 mln zł)</t>
  </si>
  <si>
    <t>Pawilon Sportowy z zapleczem</t>
  </si>
  <si>
    <t>baza noclegowa, zaplecze sportowe</t>
  </si>
  <si>
    <t>43-400 Cieszyn, ul. Al. Jana Łyska21</t>
  </si>
  <si>
    <t>rzeka Olza 100m</t>
  </si>
  <si>
    <t>Budynek Administracyjny</t>
  </si>
  <si>
    <t>Lata 70-te  w.</t>
  </si>
  <si>
    <t>Budynek kasy</t>
  </si>
  <si>
    <t>obiekty sportowe</t>
  </si>
  <si>
    <t>Budynek zaplecza – „Pod Wałką”</t>
  </si>
  <si>
    <t>43-400 Cieszyn, ul. Adolfa „Bolko” Kantora 10</t>
  </si>
  <si>
    <t>przeciwkradzieżowe</t>
  </si>
  <si>
    <t>płyta betonowa</t>
  </si>
  <si>
    <t>drewno</t>
  </si>
  <si>
    <t>więźba drewniana, papa</t>
  </si>
  <si>
    <t>rzeki Olza i Puńcówka ok. 50m</t>
  </si>
  <si>
    <t>Bieżnia</t>
  </si>
  <si>
    <t>Boisko i urządzenia sportowe</t>
  </si>
  <si>
    <t>ok. 10000</t>
  </si>
  <si>
    <t>Nawierzchnia boiska piłkarskiego</t>
  </si>
  <si>
    <t>Ok. 6600</t>
  </si>
  <si>
    <t>Boiska – Sport-Park</t>
  </si>
  <si>
    <t>43-400 Cieszyn, ul. Adolfa „Bolko” Kantora 6</t>
  </si>
  <si>
    <t>ok. 25000</t>
  </si>
  <si>
    <t>Oświetlenie boisk – Sport-Park</t>
  </si>
  <si>
    <t>oświetlenie</t>
  </si>
  <si>
    <t>Budynek stałej bazy noclegowej</t>
  </si>
  <si>
    <t>baza noclegowa</t>
  </si>
  <si>
    <t>43-400 Cieszyn, ul. Al. Jana Łyska 16</t>
  </si>
  <si>
    <t>pustaki ceramiczne</t>
  </si>
  <si>
    <t>membrana</t>
  </si>
  <si>
    <t>Budynek zaplecza caravaningu i campingu</t>
  </si>
  <si>
    <t>zaplecze caravaningowe</t>
  </si>
  <si>
    <t>Budynek restauracji</t>
  </si>
  <si>
    <t>restauracja</t>
  </si>
  <si>
    <t>budynek administracyjny</t>
  </si>
  <si>
    <t>Pole namiotowe i caravaningowe</t>
  </si>
  <si>
    <t>pole namiotowe</t>
  </si>
  <si>
    <t>Pomost dla kajaków i rowerów wodnych</t>
  </si>
  <si>
    <t>43-400 Cieszyn,</t>
  </si>
  <si>
    <t>Szkoła Podstawowa - budynek A, sala gimnastyczna</t>
  </si>
  <si>
    <t>placówka szkolna</t>
  </si>
  <si>
    <t>1906,                2015</t>
  </si>
  <si>
    <t>43-400 Cieszyn, Matejki 3</t>
  </si>
  <si>
    <t>gaśnice, hydranty,alarmy</t>
  </si>
  <si>
    <t>blacha                                    papa</t>
  </si>
  <si>
    <t>rzeka 1 km</t>
  </si>
  <si>
    <t>kanalizacja 2015r. 142 509,56 
 węzeł cieplny 2015r. 39 990,85          
dźwigi osobowe 2014r. 56 564,20     
wentylacja 2015r. 103 000,95            
sala gimnastyczna  2015r 2 204 556,21</t>
  </si>
  <si>
    <t>drewniana, blacha, papa</t>
  </si>
  <si>
    <t>2736m2</t>
  </si>
  <si>
    <t>platforma schodowa dla osób niepełnosprawnych</t>
  </si>
  <si>
    <t>Szkoła podstawowa - budynek B      sala gimnastyczna                            boisko</t>
  </si>
  <si>
    <t>przebudowa i modernizacja stołówki 2006r. 289 930,55                     
obserwatorium szkolne 2006r.  53 027,53                                            
termomodernizacja budynku 2007r. 1 658 862,10                                       
pokrycie dachowe sali gimnastycznej 2014r. 87 849,57        
kanalizacja 2014r. 51 106,50          
boisko 2017r. 714 993,82</t>
  </si>
  <si>
    <t>3658 m2</t>
  </si>
  <si>
    <t>Budynek szkoły</t>
  </si>
  <si>
    <t>Oświata</t>
  </si>
  <si>
    <t>Cieszyn, ul. Chopina 37</t>
  </si>
  <si>
    <t>Gaśnice - 16 szt, hydranty 11 szt. Zabezpieczenie przecikradzieżowe - alarm</t>
  </si>
  <si>
    <t>cegła pełna, prefabrykaty, bloczki z betonu komórkowego.</t>
  </si>
  <si>
    <t>Strop Akermana, prefabrykowane płyty kanałowe.</t>
  </si>
  <si>
    <t>Konstrukcja drewniana, stropodach, blacha falista.</t>
  </si>
  <si>
    <t>2 km.</t>
  </si>
  <si>
    <t>2012 r.- termomodernizacja (wymiana kaloryferów, ocieplenie budynku oraz stropu, wymiana kilku okien) 855223,17 zł.</t>
  </si>
  <si>
    <t>Budynek 1 - dostateczny (do remontu), Budynek 2 - dobry</t>
  </si>
  <si>
    <t>Częściowo stan bdb, częsciowo stan dst (do remontu) budynek z lat 60-tych.</t>
  </si>
  <si>
    <t>Centralne ogrzewanie-stan bdb, sieć wod. kan.- stan dobry.</t>
  </si>
  <si>
    <t>Okna stan bdb, drzwi częściow stan bdb (1/5 drzwi do wymiany)</t>
  </si>
  <si>
    <t>Stan dobry.</t>
  </si>
  <si>
    <t>Tak</t>
  </si>
  <si>
    <t>Zaplecze magazynowo-szatniowe boiska</t>
  </si>
  <si>
    <t>szatnia/magazyn</t>
  </si>
  <si>
    <t>Gaśnica 1 szt., hydrantów-0. Przeciwkradzieżowe - alarm.</t>
  </si>
  <si>
    <t>Płyty warstwowe z rdzeniem styropianowym.</t>
  </si>
  <si>
    <t>Panele papa podkładowa + wykończeniowa.</t>
  </si>
  <si>
    <t>Blacha powlekana, papa.</t>
  </si>
  <si>
    <t>Nie dotyczy.</t>
  </si>
  <si>
    <t>Stan bdb.</t>
  </si>
  <si>
    <t>Ogrzewanie elektryczne stan bdb, sieć wod.-0kan. - bdb.</t>
  </si>
  <si>
    <t>Okna-st. Dobry, drzwi-st. Dobry.</t>
  </si>
  <si>
    <t>Brak</t>
  </si>
  <si>
    <t>Nie</t>
  </si>
  <si>
    <t>Plac zabaw</t>
  </si>
  <si>
    <t>plac zabaw</t>
  </si>
  <si>
    <t>Szkoła Podstawowa nr 3</t>
  </si>
  <si>
    <t>ul.Generała Józefa Hallera 8 Cieszyn</t>
  </si>
  <si>
    <t>gasnice 19 szt ,hydranty 6 szt.,monitoring zewnętrzny i wewnętrzny ,alarm(firma ochroniarska Czasza System , kraty (sekretariat gabinet dyrektora,vicedyrektora,księgowego,kierownika gospodarczego), w godzinach 13.00 - 21.00 dozorca szkolny</t>
  </si>
  <si>
    <t>żelbetowe mury ,cegły</t>
  </si>
  <si>
    <t>dach konstrukcja drewniana pokryta blachą stalową fałdową powlekaną, sala gimnastyczna pokryta jest papą termozgrzewalną</t>
  </si>
  <si>
    <t>rzeka - 5km</t>
  </si>
  <si>
    <t>Remont:1) stolarka okienna,drzwi zewnętrzne  2016 rok - 175 100,22,  2)termomodernizacja sali gimnastycznej oraz łacznika 2003 r 1334740,92                                                  3)tynki zewnętrzne :392450,70</t>
  </si>
  <si>
    <t>dobre</t>
  </si>
  <si>
    <t>częściowo do remontu</t>
  </si>
  <si>
    <t>Boisko wielofunkcyjne</t>
  </si>
  <si>
    <t>edukacja sport</t>
  </si>
  <si>
    <t>NIE</t>
  </si>
  <si>
    <t>monitoring ,dozorca szkolny 13.00 - 21.00</t>
  </si>
  <si>
    <t>budynek szkoły</t>
  </si>
  <si>
    <t>43-400 cieszyn , Plac Wolności 7A</t>
  </si>
  <si>
    <t>Zabezpieczenia przeciwkradzieżowe: kraty na oknach, alarmy, dozór.                                    Zabezpieczenia przeciwpożarowe: gaśnice szt. 11</t>
  </si>
  <si>
    <t>Fundamenty - beton, cegła, kamień. Ściany cegła pełna</t>
  </si>
  <si>
    <t>Drewniane sklepeinia z cegły (nad piwnicą) , żelbetowe (stołówka)</t>
  </si>
  <si>
    <t>Konstrukcja drewniana, pokrycie blachą.</t>
  </si>
  <si>
    <t>1 km rzeka</t>
  </si>
  <si>
    <t>Rok 2016 - modernizacja dachu na budynku szkoły, 1996r węzeł cieplny 10000,00,       2019 r Termomodernizacja i remont elewacji podwórzowych wraz z dociepleniem stropów oraz wymianą okien i drzwi zewnętrznych  (1 201 223,81zł)</t>
  </si>
  <si>
    <t>2914,12 m.kw.</t>
  </si>
  <si>
    <t>podziemnych 1, nadziemnych 3</t>
  </si>
  <si>
    <t>tak rok 2007- 23100,00</t>
  </si>
  <si>
    <t>budynek basenu i sali gimnastycznej</t>
  </si>
  <si>
    <t>Zabezpieczenia przeciwkradzieżowe: kraty na oknach, alarmy, dozór.                                Zabezpieczenia przeciwpożarowe: gaśnice szt. 14, hydranty wewnętrzne szt. 4.</t>
  </si>
  <si>
    <t>Fundamenty-ławy betonowe i żelbetowe, stopy żelbetow. Ściany fundamentowe - betonowe , żelbetowe , murowane z cegły pełnej. Ściany zewnętrzne w części technologicznej , w szatni basenu, sciana szczytowa basenu-ściany warstwowe murowane z cegły ceramicznej pełnej, cegły kratówki, ocieplane z zewnatrz styropianem gr. 10 cm. w sali gimnastycznej warstwowe  murowane z pustaka ceramicznego szczelinowego ocieplane z zewnątrz wełną mineralną gr 10 cm  i okłsadane płytami z laminatu HPL ABET; w szatni gimnastycznej i na widowni-płyty warstwowe Paneltech.</t>
  </si>
  <si>
    <t>Nad podbaseniem-lyta zelbetowa wylewana, nad pomieszczeniem technologicznym-wstrop z zęlbetowych płyt kanałowych, nad budynkiem szatni strop z żelbetowych płyt kanałowych oraz żelbetowy gęstożebrowy na blasze trapezowej.</t>
  </si>
  <si>
    <t>Stopodach-w części basenowej oraz nad szatnią szali gimnastycznej-konstukcja stalowa ramowa, nad salą gimnastyczną - stalowe wiązary kratowe. Pokrycie papa.</t>
  </si>
  <si>
    <t>Rok 2009 - budowa budynku basenu i sali gimnastycznej:  przyłącze wodociągowe 76328,36 , przyłącze kanalizacji sanitarnej    58.414,95,  przyłącze kanalizacji deszczowej  44093,49, węzeł cieplny + zasobnik CWU + naczynie zbiorcze 115.337,06, system ESOK 54.155,80, mobilny podnośnik dla osób niepełnosprawnych 29.754,58, winda osobowa 70.760,00, wentylacja sali gimnastycznej  70.264,00, wentylacja hali basenowej 306.660,73,technologia uzdatniania wody 240.823,31, rok 2011 plac zabaw 64.470,58,  rok 2014-dostosowanie wewnetrznej instalacji sanitarnej i deszczowej 120.122,82, urządzenie pomiarowe 2016r- 1680,00, trybuna teleskopowa 2009r- 20.496,00</t>
  </si>
  <si>
    <t>1161,48 m.kw.</t>
  </si>
  <si>
    <t>podziemnych 1, nadziemnych 2</t>
  </si>
  <si>
    <t>Szkoła Podstawowa Nr 5</t>
  </si>
  <si>
    <t>szkoła</t>
  </si>
  <si>
    <t>ok..1900 r.</t>
  </si>
  <si>
    <t>odt</t>
  </si>
  <si>
    <t>43-400 Cieszyn, ul. Wojska Polskiego 1</t>
  </si>
  <si>
    <t>gaśnice = 15 szt., hydranty = 7 szt., monitoring (8 kamer -2 zew.+6 wew.), kraty w oknach pomieszczeń magazynowych, sklepiku, biblioteki i świetlicy, kraty w drzwiach do powiszczenia intendentki i sali komputerowej, drzwi ewakuacyjne zamykane na 2 zamki, podwójne drzwi wejściowe  2 zamki, wejście do sztni - krata i drzwi na zamek patentowy, mieszkanie woźnej na parterze szkoły, lampy uliczne od frontu budynku.</t>
  </si>
  <si>
    <t>z cegły ceramicznej, pełnej (format austriacki)</t>
  </si>
  <si>
    <t>konstrukcja drewniana i drewniana na podciągach stalowych</t>
  </si>
  <si>
    <t>drewniany konstrukcji mansardowej i stolcowej, pokrycie z blachy ocynkowanej płaskiej</t>
  </si>
  <si>
    <t>w linii prostej ok.0,5 km od rzeki OLZY, różnica wzniesień między rzeką a budynkiem szkoły = 63 m</t>
  </si>
  <si>
    <t>2018 r. - c.d. przystosowywania placówki do reformy edukacyjnej - remont sal-dostosowanie klas do młodszych uczniów - 33.000,- zł., wymiana instalacji elekt. 6.000,-, remont biblioteki szkolnej (roboty bud.,malarskie,posadzkarskie, elektr.) = 26.700,-zł.
2006-2007 - termomodernizacja budynku + wymiana okien = (1.195.700,-zł.)  oraz corczne, planowane remonty wybranych sal, korytarzy, łazienek oraz w 2017 r przystosowanie placówki do reformy edukacyjnej (108.000,- zł.).</t>
  </si>
  <si>
    <t>2/3 pow. = dostateczny (do remontu)                      1/3 pow. = dobry</t>
  </si>
  <si>
    <t>bardo dobry</t>
  </si>
  <si>
    <t>4.130 m2</t>
  </si>
  <si>
    <t>4 = 3 nadz. + 1 podz.,</t>
  </si>
  <si>
    <t>pawilon sanitarno-szatniowy na boisku ORLIK</t>
  </si>
  <si>
    <t>edukacja/sport</t>
  </si>
  <si>
    <t>kb</t>
  </si>
  <si>
    <t>gaśnice = 1 szt.,  furtka w ogrodzeniu zamykana na kłódkę, drzwi do pomieszczeń zamykane na zamek patentowy,</t>
  </si>
  <si>
    <t>murowane z cegły palonej</t>
  </si>
  <si>
    <t>gęstożebrowane deskownice 2-spadowe</t>
  </si>
  <si>
    <t>blacha ocynkowana na deskowaniu</t>
  </si>
  <si>
    <t>w linii prostej ok.0,5 km od rzeki OLZY, różnica wzniesień między rzeką a budynkiem szkoły = 60 m</t>
  </si>
  <si>
    <t>2018 r. - konserwacja i czyszczenie powierzchni ORLIKA - 4.600,00 zł., naprawa nawierzchni, malowanie linii, wymiana obręczy, siatek -12600,00 zl  
Lata 2010-2011 - budowa kompleksu boisk sportowych "Moje Biosko-ORLIK 2012"+ trybuny i chodnik = 1.255.410,- zł. W 2016 r - Remont i naprawa schodów do pawilonu na boisku "ORLIK" = 7.000,- zł.</t>
  </si>
  <si>
    <t>dostateczny (do remontu)                         c.o. - nie występuje</t>
  </si>
  <si>
    <t>86,50 m2</t>
  </si>
  <si>
    <t>1 nadz.</t>
  </si>
  <si>
    <t>Szkoła Podstawowa Nr 6</t>
  </si>
  <si>
    <t>BUDYNEK SZKOŁY</t>
  </si>
  <si>
    <t>CELE EDUKACYJNE</t>
  </si>
  <si>
    <t>UL. Katowicka 68, 43-400 Cieszyn</t>
  </si>
  <si>
    <t>12 szt. gaśnic, 1 hydrant, czujniki przeciwwłamaniowe- sygnał przekazywany na zewnątrz, moitoring obiektu</t>
  </si>
  <si>
    <t>DWUSPADOWY, BLACHA</t>
  </si>
  <si>
    <t>TERMOMODRNIZACJA(2017) ok. 557594,00 zł, REMONT DACHU(2016) 55.000,00 ZŁ, WYMIANA STOLARKI DRZWIOWEJ (2015)10.000,00 ZŁ, PRACE MALARSKIE WEWNĘTRZNE (2016) 15.000,00 ZŁ</t>
  </si>
  <si>
    <t>BUDYNEK GOSPODARCZY</t>
  </si>
  <si>
    <t>ORLIK</t>
  </si>
  <si>
    <t>SIŁOWNIA ZEWNĘTRZNA</t>
  </si>
  <si>
    <t>ALTANA/ WIATA OGRODOWA</t>
  </si>
  <si>
    <t>DWUSPADOWY, GONTY</t>
  </si>
  <si>
    <t>Budynek szkoły po termomodernizacji</t>
  </si>
  <si>
    <t>Cieszyn, Bielska 247</t>
  </si>
  <si>
    <t>gaśnice 6 szt, hydranty wew.  2szt., urządz. Alarmowe - przekaz do Bielska-Białej</t>
  </si>
  <si>
    <t>więżba drewniana pokryta blachą</t>
  </si>
  <si>
    <t>strumień - 100 m</t>
  </si>
  <si>
    <t>termomodernizacja 2013 - 413.500 zł, modernizacja kotłowni</t>
  </si>
  <si>
    <t>boisko szkolne</t>
  </si>
  <si>
    <t>Teatr im. A. Mickiewicza</t>
  </si>
  <si>
    <t>instytucja  kultury</t>
  </si>
  <si>
    <t>Cieszyn, Pl. Teatralny 1</t>
  </si>
  <si>
    <t>Sygnalizacja  przeciwpożarowa Sygnalizacja  przeciwłamaniowa</t>
  </si>
  <si>
    <t>cegła, kamień</t>
  </si>
  <si>
    <t>betonowe</t>
  </si>
  <si>
    <t>szkielet  metalowy, pokrycie - blacha  miedziana na  podłożu drewnianym</t>
  </si>
  <si>
    <t>brak  dostępu  do  zbiornika  wodnego(wewnętrzna  i  zewnętrzna sieć   hydrantowa</t>
  </si>
  <si>
    <t>remont okien  na  fasadzie  głównej budynku  2018r. Wartość  99200,00zł, remont  pokrycia  dachowego papą  cześci  płaskiej- 2018r - 57370 zł;
montaż  klimtyzacji , modernizacja węzła  cieplnego, malowanie  ścian , montaż   stacji akumulatorowej  do świateł  bezpieczeństwa, remont, wymiana rozdzielnic niskiego  napięcia - łączna  wartość nakładów- 651 900,00 zł</t>
  </si>
  <si>
    <t>zły-  do  remontu</t>
  </si>
  <si>
    <t>brak  instalacji</t>
  </si>
  <si>
    <t>Trzy</t>
  </si>
  <si>
    <t>TAK</t>
  </si>
  <si>
    <t>Budynek  Magazyn</t>
  </si>
  <si>
    <t>Cieszyn. Pl. Teatralny 1</t>
  </si>
  <si>
    <t>brak  zabezpieczeń</t>
  </si>
  <si>
    <t>konstrukcja   zelazna  , pokrycie deski , papa</t>
  </si>
  <si>
    <t>zewnętrzna  sieć  hydranowa</t>
  </si>
  <si>
    <t>dostaczny</t>
  </si>
  <si>
    <t>zły-  do remontu</t>
  </si>
  <si>
    <t>brak  instalacji</t>
  </si>
  <si>
    <t>Dwie</t>
  </si>
  <si>
    <t>budynek tzw. Oranżeria</t>
  </si>
  <si>
    <t>biura, sklepik, kawiarnia, sale wystawowe</t>
  </si>
  <si>
    <t>Zamkowa 3a, 43-400 Cieszyn</t>
  </si>
  <si>
    <t>Hydranty -3 szt, gaśnice proszkowe – 5 szt; alarm, dozór</t>
  </si>
  <si>
    <t>konstrukcja słupowo-ryglowa żelbetowa</t>
  </si>
  <si>
    <t>płyta żelbetowa, papa termozgrzewalna</t>
  </si>
  <si>
    <t>rzeka Olza – 200m</t>
  </si>
  <si>
    <t>2 + garaż podziemny</t>
  </si>
  <si>
    <t>Tak – garaż podziemny</t>
  </si>
  <si>
    <t>budynek tzw. Zamek</t>
  </si>
  <si>
    <t>pokoje gościnne, pracownie, biura, sale wystawowe, sala konferencyjna</t>
  </si>
  <si>
    <t>II połowa Iw.; generalny remont 2004</t>
  </si>
  <si>
    <t>Zamkowa 3b, 43-400 Cieszyn</t>
  </si>
  <si>
    <t>Hydranty -3 szt, gaśnice proszkowe – 6 szt; alarm, dozór</t>
  </si>
  <si>
    <t>stropy Acermana</t>
  </si>
  <si>
    <t>konstrukcja drewniana. Blacha ocynkowana</t>
  </si>
  <si>
    <t>rzeka Olza – 300m</t>
  </si>
  <si>
    <t>2 + poddasze</t>
  </si>
  <si>
    <t>budynek tzw. administacja</t>
  </si>
  <si>
    <t>informacja turystyczna, biura, pomieszczenia magazynowe</t>
  </si>
  <si>
    <t>połowa Iw.' gemeralny remont 2004</t>
  </si>
  <si>
    <t>Zamkowa 3c, 43-400 Cieszyn</t>
  </si>
  <si>
    <t>gaśnice proszkowe – 3 szt; alarm, dozór</t>
  </si>
  <si>
    <t>stropy żelbetowe</t>
  </si>
  <si>
    <t>Budynek – szyb windy zewnętrznej</t>
  </si>
  <si>
    <t>szyb windy</t>
  </si>
  <si>
    <t>Przypisana do adresu Zamkowa 3abc</t>
  </si>
  <si>
    <t>płyta żelbetowa, blacha ocynkowana</t>
  </si>
  <si>
    <t>rzeka Olza – 500m</t>
  </si>
  <si>
    <t>Wieża Piastowska</t>
  </si>
  <si>
    <t>zabytek</t>
  </si>
  <si>
    <t>IV – V w.</t>
  </si>
  <si>
    <t>Wzgórze Zamkowe Suma ubezpieczenia nie uwzględnia wartości historycznej, została oszacowana wg wartości odtworzeniowej i stanowi górną granicę odpowiedzialności ubezpieczyciela</t>
  </si>
  <si>
    <t>gaśnice proszkowe – 1 szt</t>
  </si>
  <si>
    <t>drewno, papa termozgrzewalna</t>
  </si>
  <si>
    <t>Tak</t>
  </si>
  <si>
    <t>Rotunda św. Mikołaja</t>
  </si>
  <si>
    <t>II w.</t>
  </si>
  <si>
    <t>-----</t>
  </si>
  <si>
    <t>kamień, papa termozgrzewalna</t>
  </si>
  <si>
    <t>Wieża ostatecznej obrony</t>
  </si>
  <si>
    <t>odtworzenie  w.</t>
  </si>
  <si>
    <t>-------</t>
  </si>
  <si>
    <t>------</t>
  </si>
  <si>
    <t>Budynek Zamkowa 1</t>
  </si>
  <si>
    <t>budynek usługowy – nieużytkowany</t>
  </si>
  <si>
    <t>Zamkowa 1, 43-400 Cieszyn</t>
  </si>
  <si>
    <t>bloczki PGS</t>
  </si>
  <si>
    <t>strop Acermana</t>
  </si>
  <si>
    <t>papa asfaltowa</t>
  </si>
  <si>
    <t>rzeka Olza – 10m</t>
  </si>
  <si>
    <t>Żłobek nr 1</t>
  </si>
  <si>
    <t>żłobek</t>
  </si>
  <si>
    <t>Cieszyn, ul. Trzanowskiego 2</t>
  </si>
  <si>
    <t>Zabezpieczenia przeciwpożarowe zgodnie z obowiązującycmi przepisami, gaśnice, hydranty, oddymianie grawitacyjne,</t>
  </si>
  <si>
    <t>fundamenty betonowe, ściany murowane z cegły pełnej na zaprawie cementowo - wapiennej, z zewnątrz docieplone styropianem</t>
  </si>
  <si>
    <t>dach drewniany kryty papą termozgrzewalną na typowej więźbie drrewnianej</t>
  </si>
  <si>
    <t>ok. 800 m rzeka Olza</t>
  </si>
  <si>
    <t>Wymiana stolarki okiennej, drzwiowej- sukcesywnie w latach 1997, 2000,2002,2003, 2007;  Wymiana instalacji elektrycznej, na bieżąco w latach 2000 - 2012 r., Wymiana instalacji wodnej, co, gazowej, w latach 2000 - 2016, docieplenie ścian zewnętrznych styropianem</t>
  </si>
  <si>
    <t>tak piwnica +                               schron</t>
  </si>
  <si>
    <t>Żłobek nr 2</t>
  </si>
  <si>
    <t>Cieszyn, ul. Moniuszki 13</t>
  </si>
  <si>
    <t>Zabezpieczenia przeciwpożarowe zgodnie z obowiązującycmi przepisami, gaśnice, hydranty, oddymianie grawitacyjne. Zabezpieczenie przeciwkradzieżowe - czujki rychu i alarm w pomieszczeniach biurowych, kraty w oknie serwerowni.</t>
  </si>
  <si>
    <t>fundamenty betonowe, ściany murowane z cegły pełnej na zaprawie cementowo - wapiennej z zewnątrz docieplone styropianem</t>
  </si>
  <si>
    <t>stropodach żelbetowy wentylowany, z izolacją z wełny mineralnej</t>
  </si>
  <si>
    <t>ok. 300 m - rzeka Bobrówka</t>
  </si>
  <si>
    <t>tak</t>
  </si>
  <si>
    <t>tak, 2 dźwigi towarowe do transportu posiłków</t>
  </si>
  <si>
    <t>Tabela nr 3 - Wykaz sprzętu elektronicznego w Gminie Cieszyn</t>
  </si>
  <si>
    <t>Razem sprzęt Stacjonarny</t>
  </si>
  <si>
    <t>Razem sprzęt Przenośny</t>
  </si>
  <si>
    <t>Razem monitoring wizyjny</t>
  </si>
  <si>
    <t>Razem sprzę elektroniczny</t>
  </si>
  <si>
    <t>Szczegółowy wykaz sprzętu elekronicznego w poszczególnych jednostak organizacyjnych</t>
  </si>
  <si>
    <t>Lp.</t>
  </si>
  <si>
    <t>Nazwa</t>
  </si>
  <si>
    <t>Rok produkcji</t>
  </si>
  <si>
    <t>Wartośćksięgowabrutto</t>
  </si>
  <si>
    <t>1. Wykaz sprzętu elektronicznego stacjonarnego</t>
  </si>
  <si>
    <t>Zestaw nagłaśniający  - Hala Widowiskowo – Sportowa</t>
  </si>
  <si>
    <t>telewizor Samsung PS 42C450B1 Wraz z uchwytem montażowym - HWS</t>
  </si>
  <si>
    <t>31-10-2016</t>
  </si>
  <si>
    <t>Serwer HP ProLiant ML350p Gen8 (UM-IV/491/486)</t>
  </si>
  <si>
    <t>Komputer Dell OptiPle  (UM-IV/491/357/W)</t>
  </si>
  <si>
    <t>Komputer Dell OptiPle  (UM-IV/491/358/W)</t>
  </si>
  <si>
    <t>Komputer Dell OptiPle  (UM-IV/491/359/W)</t>
  </si>
  <si>
    <t>Komputer Dell OptiPle  (UM-IV/491/360/W)</t>
  </si>
  <si>
    <t>Komputer Dell OptiPle  (UM-IV/491/361/W)</t>
  </si>
  <si>
    <t>Komputer Dell OptiPle  (UM-IV/491/362/W)</t>
  </si>
  <si>
    <t>Komputer Dell OptiPle  (UM-IV/491/363/W)</t>
  </si>
  <si>
    <t>Drukarka HP LaserJet P3015DN (UM-IV/491/368/W)</t>
  </si>
  <si>
    <t>Drukarka HP LaserJet P3015DN (UM-IV/491/369/W)</t>
  </si>
  <si>
    <t>Terminal GSM DTG 53 (UM-VI/629/030/W)</t>
  </si>
  <si>
    <t>Stacja OK-8004 + mikrofony (VI-622/0006)</t>
  </si>
  <si>
    <t>Zestaw kompterowy V270SFF (UM-IV/494/364)</t>
  </si>
  <si>
    <t>Zestaw kompterowy V270SFF (UM-IV/494/365)</t>
  </si>
  <si>
    <t>Zestaw kompterowy V270SFF (UM-IV/494/366)</t>
  </si>
  <si>
    <t>Zestaw kompterowy V270SFF (UM-IV/494/367)</t>
  </si>
  <si>
    <t>Zestaw komputerowy V3800 + monitor (UM-IV/491/371/W)</t>
  </si>
  <si>
    <t>Zestaw komputerowy V3800 + monitor (UM-IV/491/372/W)</t>
  </si>
  <si>
    <t>Zestaw komputerowy V3800 (UM-IV/491/373/W)</t>
  </si>
  <si>
    <t>Zestaw komputerowy V3800 (UM-IV/491/374/W)</t>
  </si>
  <si>
    <t>Zestaw komputerowy V3800 (UM-IV/491/375/W)</t>
  </si>
  <si>
    <t>Zestaw komputerowy V3800 (UM-IV/491/376/W)</t>
  </si>
  <si>
    <t>Zestaw komputerowy V3800 (UM-IV/491/377/W)</t>
  </si>
  <si>
    <t>Serwer HP DL380p (UM-IV/491/00490)</t>
  </si>
  <si>
    <t>Router/Firewall Fortinet FG-200B (UM-IV/491/00492)</t>
  </si>
  <si>
    <t>Zasilacz awaryjny APC SMART 3000VA RM rack2U (UM-IV/491/00491)</t>
  </si>
  <si>
    <t>Serwer HP PL ML350PG8 (UM-IV/491/00494)</t>
  </si>
  <si>
    <t>Urządzenie wielofunkcyjne HP OFFI (UM-IV/491/378/W)</t>
  </si>
  <si>
    <t>Skaner Microtek 5950SD (UM-IV/491/380/W)</t>
  </si>
  <si>
    <t>Komputer Dell Optiple 3020SFF (UM-IV/491/381/W)</t>
  </si>
  <si>
    <t>Komputer Dell Optiple 3020SFF (UM-IV/491/382/W)</t>
  </si>
  <si>
    <t>Skaner HP Scanjet Pro 3000s2 (UM-IV/491/383/W)</t>
  </si>
  <si>
    <t>Drukarka HP LJ P1102 (OR/15/IV/491/15)</t>
  </si>
  <si>
    <t>Drukarka HP LJPRO400 Color M451dn (UM-IV/491/379/W)</t>
  </si>
  <si>
    <t>Skaner HPScanjet 200 (GKK/6/IV/491/02)</t>
  </si>
  <si>
    <t>Drukarka HP LaserJet M401 (USC/17/IV/491/05)</t>
  </si>
  <si>
    <t>Drukarka HP LaserJet M401 (USC/17/IV/491/08)</t>
  </si>
  <si>
    <t>Urządzenie wielofunkcyjne Officejet 7612 (GKK/6/IV/491/03)</t>
  </si>
  <si>
    <t>Pamięć dyskowa Eos NAS</t>
  </si>
  <si>
    <t>Switch HP 1910-48G (UM-IV/491/384/W)</t>
  </si>
  <si>
    <t>Switch HP 1910-48G (UM-IV/491/385/W)</t>
  </si>
  <si>
    <t>Switch HP 1910-48G (UM-IV/491/386/W)</t>
  </si>
  <si>
    <t>Rejestrator cyfrowy 16 kanałowy (UN-VI/629/032/W)</t>
  </si>
  <si>
    <t>Serwer CTO/HP ML Gen8 SFF E5-2620v2 (UM-IV/491/00495)</t>
  </si>
  <si>
    <t>Skaner Epson WorkForce DS.-6500 (UM-IV/491/00496)</t>
  </si>
  <si>
    <t>Skaner Epson WorkForce DS.-6500 (UM-IV/491/00497)</t>
  </si>
  <si>
    <t>Skaner Epson WorkForce DS.-560 (UM-IV/491/387/W)</t>
  </si>
  <si>
    <t>Komputer polisingowy Dell T3500 enon (UM-IV/491/390/W)</t>
  </si>
  <si>
    <t>Komputer polisingowy Dell T3500 enon (UM-IV/491/391/W)</t>
  </si>
  <si>
    <t>Komputer polisingowy Dell T3500 enon (UM-IV/491/392/W)</t>
  </si>
  <si>
    <t>Drukarka HP Color Lj Pro 400 M451dn (UM-IV/491/388/W)</t>
  </si>
  <si>
    <t>Drukarka HP Color Lj Pro 400 M451dn (UM-IV/491/389/W)</t>
  </si>
  <si>
    <t>Drukarka Datacard SD 260 (UM-IV/491/394/W)</t>
  </si>
  <si>
    <t>Klatka wewnętrzna na dyski (UM-IV/491/00494)</t>
  </si>
  <si>
    <t>Klatka wewnętrzna na dyski (UM-IV/491/00495)</t>
  </si>
  <si>
    <t>Serwer NAS DS1515 (UM-IV/491/498)</t>
  </si>
  <si>
    <t>Drukarka HO Color LJPro 400 M 451dm (UM-IV/491/498)</t>
  </si>
  <si>
    <t>Monitor VP2772 (UM-IV/491/405/W)</t>
  </si>
  <si>
    <t>Komputer Dell Precistion eon (UM-IV/491/406/W)</t>
  </si>
  <si>
    <t>Komputer Dell Precistion eon (UM-IV/491/407/W)</t>
  </si>
  <si>
    <t>Komputer Dell Precistion eon (UM-IV/491/408/W)</t>
  </si>
  <si>
    <t>Komputer Dell Precistion eon (UM-IV/491/409/W)</t>
  </si>
  <si>
    <t>Komputer Dell Precistion eon (UM-IV/491/410/W)</t>
  </si>
  <si>
    <t>Komputer Dell Precistion eon (UM-IV/491/411/W)</t>
  </si>
  <si>
    <t>Serwer NAS ESI 1640c (UM-IV/491/00503)</t>
  </si>
  <si>
    <t>Dysk Seagate 8TB 8 (UM-IV/491/00503)</t>
  </si>
  <si>
    <t>Komputer Eko Mag i7-4790K (UM-IV/491/00504)</t>
  </si>
  <si>
    <t>Drukarka HP LJ Pro 400 M402dm (MC/IV/491/0119)</t>
  </si>
  <si>
    <t>Drukarka HP LJ Pro 400 M402dm (MC/IV/491/0120)</t>
  </si>
  <si>
    <t>Drukarka HP LJ Pro 400 M402dm (MC/IV/491/0121)</t>
  </si>
  <si>
    <t>Drukarka HP LJ Pro 400 M402dm (MC/IV/491/0122)</t>
  </si>
  <si>
    <t>Drukarka HP LJ M127fw (MC/IV/491/0123)</t>
  </si>
  <si>
    <t>Drukarka HP LJ M127fw (MC/IV/491/0124)</t>
  </si>
  <si>
    <t>Skaner Canon Pima G2400 (MC/IV/491/125)</t>
  </si>
  <si>
    <t>Skaner Mustek 2400S (UM-IV/491/413/W)</t>
  </si>
  <si>
    <t>Dysk Seagate 8TB 5 (UM-IV/491/00503)</t>
  </si>
  <si>
    <t>Zestaw komputerowy HP Workstation Z220 (UM-IV-491/431/W)</t>
  </si>
  <si>
    <t>Komputer HP Workstation Z220 (UM-IV/491/433/W)</t>
  </si>
  <si>
    <t>Router CISCO 2901 (UM-IV/491/506)</t>
  </si>
  <si>
    <t>Urządzenie wielofunkcyjne Brother MFC (UM-IV/491/435/W)</t>
  </si>
  <si>
    <t>Urządzenie wielofunkcyjne Brother MFC (UM-IV/491/436/W)</t>
  </si>
  <si>
    <t>Drukarka LaserJetHP LJ Pro 400 M402dn (MC/IV/491/0025)</t>
  </si>
  <si>
    <t>Przełącznik Aten KVM 8/1 (UM-IV/491/438/W)</t>
  </si>
  <si>
    <t>Przełącznik Aten KVM 8/1 (UM-IV/491/439/W)</t>
  </si>
  <si>
    <t>UPS APC Smart-UOS (UM-IV/491/440/W)</t>
  </si>
  <si>
    <t>UPS APC Smart-UOS (UM-IV/491/441/W)</t>
  </si>
  <si>
    <t>UPS APC Smart-UOS (UM-IV/491/442/W)</t>
  </si>
  <si>
    <t>Adapter HPE Ethernet 10 Gb (UM-IV/491/494)</t>
  </si>
  <si>
    <t>Adapter HPE Ethernet 10 Gb (UM-IV/491/495)</t>
  </si>
  <si>
    <t>Switch HP JG 961A (UM-IV/491/508)</t>
  </si>
  <si>
    <t>Switch HP JG 961A (UM-IV/491/509)</t>
  </si>
  <si>
    <t>Serwer DellPowerEdge T430 (UM-IV/491/507)</t>
  </si>
  <si>
    <t>Routwr + firewall (UM-IV/491/00510)</t>
  </si>
  <si>
    <t>Routwr + firewall (UM-IV/491/00511)</t>
  </si>
  <si>
    <t>Syrena elektroniczna (</t>
  </si>
  <si>
    <t>Fotigate-201E-BDL</t>
  </si>
  <si>
    <t>Drukarka HP Lasejet M 452dn (UM-IV/491/447/W)</t>
  </si>
  <si>
    <t>Zestaw komputerowy Dell Optope 7010 (UM-IV/491/426/W)</t>
  </si>
  <si>
    <t>Zestaw komputerowy Dell Optope 7010 (UM-IV/491/427/W)</t>
  </si>
  <si>
    <t>Zestaw komputerowy Dell Optope 7010 (UM-IV/491/428/W)</t>
  </si>
  <si>
    <t>Zestaw komputerowy Dell Optope 7010 (UM-IV/491/429/W)</t>
  </si>
  <si>
    <t>Przełącznik HP Enterprise HPN 1920-24G (UM-IV/491/430/W)</t>
  </si>
  <si>
    <t>Srewer NAS SYNOLOGY</t>
  </si>
  <si>
    <t>System do obsługi korespondencji Neopost DS.-35</t>
  </si>
  <si>
    <t>Kamera IP Hikvision + mikrofon</t>
  </si>
  <si>
    <t>Przełącznik TP-LINK T1700G</t>
  </si>
  <si>
    <t>Komputer Dell Optiple 9020</t>
  </si>
  <si>
    <t>Komputer Dell Optiple 9021</t>
  </si>
  <si>
    <t>Komputer Dell Optiple 9022</t>
  </si>
  <si>
    <t>Komputer Dell Optiple 9023</t>
  </si>
  <si>
    <t>Komputer Dell Optiple 9024</t>
  </si>
  <si>
    <t>Serwer QNAP 8-Bay +dyski</t>
  </si>
  <si>
    <t>Drukarka HP Color EntM552dn</t>
  </si>
  <si>
    <t>Komputer Dell</t>
  </si>
  <si>
    <t>Drukatka HP Color LJ EntM552dn</t>
  </si>
  <si>
    <t>Drukarka HP LaserJet Pro M102w</t>
  </si>
  <si>
    <t>Skaner Epson WorkForce DS.-1660W</t>
  </si>
  <si>
    <t>Przełącznik sieciowy kpl. (UM/IV/487/00517)</t>
  </si>
  <si>
    <t>Przełącznik 10G z modułami SFP + 10G</t>
  </si>
  <si>
    <t>Przełącznik sieciowy kpl.</t>
  </si>
  <si>
    <t>Przełącznik Netgear ProSafe Smart Managed 16-port Gbe</t>
  </si>
  <si>
    <t>Komputer Fujitsu C910</t>
  </si>
  <si>
    <t>Komputer Fujitsu Celsius M720</t>
  </si>
  <si>
    <t>Syrena elektroniczna DSE-600S</t>
  </si>
  <si>
    <t>Centrala telefoniczna PLATAN PBX LIBRA nr 4481</t>
  </si>
  <si>
    <t>Centrala telefoniczna PLATAN PBX LIBRA nr 4478</t>
  </si>
  <si>
    <t>Centrala telefoniczna PLATAN PBX LIBRA nr 4479</t>
  </si>
  <si>
    <t>Centrala telefoniczna PLATAN PBX LIBRA nr 4480</t>
  </si>
  <si>
    <t>Przełącznik - Aten KVM CS-1708A</t>
  </si>
  <si>
    <t>TV Sony</t>
  </si>
  <si>
    <t>Serwery w ramach SDIP</t>
  </si>
  <si>
    <t>Szafa rack SDIP</t>
  </si>
  <si>
    <t>Tablice elektoniczne (1 szt. peronowa 5-wersowa, 7 szt. peronowych 1-wersowych, 2 szt. dworcowych 12-wersowych</t>
  </si>
  <si>
    <t>Monitory Samsung SDIP 2 szt.</t>
  </si>
  <si>
    <t>Zasilanie awaryjne USP SDIP</t>
  </si>
  <si>
    <t>Automaty biletowy 2 szt. SDIP</t>
  </si>
  <si>
    <t>Monitor interaktywny</t>
  </si>
  <si>
    <t>Serwer (UM/IV/487/022/W)</t>
  </si>
  <si>
    <t>2018r.</t>
  </si>
  <si>
    <t>Stacja robocza operatora SNR w ramach SDIP (UM/IV/487/023/W)</t>
  </si>
  <si>
    <t>Przełącznik HPE 1920S Serwerownia w ramach SDIP (UM/IV/487/024/W)</t>
  </si>
  <si>
    <t>Router CISCO 881 – Serwerownia w ramach SDIP (UM/IV/487/025/W)</t>
  </si>
  <si>
    <t>Stacja robocza operatora SNR w ramach SDIP (UM/IV/487/026/W)</t>
  </si>
  <si>
    <t>Stacja robocza operatora SDIP i SZRJ (UM/IV/487/027/W)</t>
  </si>
  <si>
    <t>Centrala SLICAN ITS-0286 (UM/IV/623/0001/W)</t>
  </si>
  <si>
    <t>2. Wykaz sprzętu elektronicznego przenośnego</t>
  </si>
  <si>
    <t>mikser BEN ENY 1832F - HWS</t>
  </si>
  <si>
    <t>kasa fiskalna - posnet ergo 1.01 W STD PLU 4000 - kąpielisko</t>
  </si>
  <si>
    <t>24-5-2017</t>
  </si>
  <si>
    <t>kasa fiskalna - posnet ergo 1.01 W STD PLU 4000 - marklowice</t>
  </si>
  <si>
    <t>kasa fiskalna - posnet ergo 1.01 W STD PLU 4000 - HWS korty</t>
  </si>
  <si>
    <t>notebook ASUS 550CC-O072 HWS</t>
  </si>
  <si>
    <t>Mikser SM 810 r</t>
  </si>
  <si>
    <t>Kamera Panasoni HC-V10EP-K (UM-VI/622/005/W)</t>
  </si>
  <si>
    <t>Zestaw konferencyjny Escort 3000 (UM-VIII/803/096/W)</t>
  </si>
  <si>
    <t>Radiotelefon GP 360 (UM-VI/629/031/W)</t>
  </si>
  <si>
    <t>Notebook Dell (UM-IV/491/00489)</t>
  </si>
  <si>
    <t>Projektor Infocus IN8606HD (UM-VI/662/004/W)</t>
  </si>
  <si>
    <t>Kamera IP Vivotek IB8367-T (UM-VI/629/033/W)</t>
  </si>
  <si>
    <t>Laptop DELL E6520 Core i7 (UM-IV/491/404/W)</t>
  </si>
  <si>
    <t>Projektor Infocus IN118HDc (UM-VI/662/005/W)</t>
  </si>
  <si>
    <t>Notebook Dell E6530 i7 (UM-IV/491/414/W)</t>
  </si>
  <si>
    <t>Ultrabook ASUS U310UA (UM-IV/491/00505)</t>
  </si>
  <si>
    <t>Laptop ASUS -AS UM-IV/491/425/W)</t>
  </si>
  <si>
    <t>Aparat fotograficzny Foto Sony HI (UM-VI/622/189/W)</t>
  </si>
  <si>
    <t>Notebook HP 8570P Core i5 (UM-IV/491/432/W)</t>
  </si>
  <si>
    <t>Notebook HP 8570P Core i5 (UM-IV/491/434/W)</t>
  </si>
  <si>
    <t>Aparat cyfrowy Nikon Coolpi AW130 (UM-VII/622/007/W)</t>
  </si>
  <si>
    <t>Laptop HP ZBOOK 15 Core i7 (UM-IV/491/446/W)</t>
  </si>
  <si>
    <t>Aparat cyfrowy SONY</t>
  </si>
  <si>
    <t>Radiotelefon Motorola DP 4600E</t>
  </si>
  <si>
    <t>Apple MacBook Pro 13"</t>
  </si>
  <si>
    <t>Motorola DP-4600e</t>
  </si>
  <si>
    <t>Nawigacja Garmin GPSMap 64 TOPO</t>
  </si>
  <si>
    <t>Miernik MultiGasClip Infra Red</t>
  </si>
  <si>
    <t>Dalmierz laserowy Leica Disto D510</t>
  </si>
  <si>
    <t>Notebook Apple</t>
  </si>
  <si>
    <t>Zestaw do dyktowania i transkrypcji</t>
  </si>
  <si>
    <t>Kolumna mobilna PORT15VHF-BT</t>
  </si>
  <si>
    <t>Zestaw do elektronicznego głosowania ICV-T3</t>
  </si>
  <si>
    <t>Laptop Dell</t>
  </si>
  <si>
    <t>Laptop V3578</t>
  </si>
  <si>
    <t>Aparat fotograficzny lustrz. cyfr. Nikon</t>
  </si>
  <si>
    <t>Kamera FLIR K53</t>
  </si>
  <si>
    <t>Motorola DP-4600e szt 2</t>
  </si>
  <si>
    <t>Defibrylator Philips HeatStar FRx</t>
  </si>
  <si>
    <t>UM/VI/663/0006/W</t>
  </si>
  <si>
    <t>Defibrylator Samaritan PAD 360P</t>
  </si>
  <si>
    <t>UM/VIII/802/0002/W</t>
  </si>
  <si>
    <t>UM/VIII/802/0003/W</t>
  </si>
  <si>
    <t>UM/VIII/802/0004/W</t>
  </si>
  <si>
    <t>UM/VIII/802/0005/W</t>
  </si>
  <si>
    <t>3. Wykaz monitoringu wizyjnego - system kamer itp.</t>
  </si>
  <si>
    <t>rejestrator DVR HD-TV1 - HWS</t>
  </si>
  <si>
    <t>ups</t>
  </si>
  <si>
    <t>komputer czyt</t>
  </si>
  <si>
    <t>komputer Lenovo</t>
  </si>
  <si>
    <t>monitor aoc</t>
  </si>
  <si>
    <t>konsola -BO</t>
  </si>
  <si>
    <t>druk.EPSON</t>
  </si>
  <si>
    <t>komputer DELL</t>
  </si>
  <si>
    <t>komputer Optimal ABC</t>
  </si>
  <si>
    <t>monitor AOC 19''</t>
  </si>
  <si>
    <t>UPS Lestar MCL-1500V</t>
  </si>
  <si>
    <t>urz.wielofunkc.ero</t>
  </si>
  <si>
    <t>centrala tel.Panasonic</t>
  </si>
  <si>
    <t>dysk zewn.</t>
  </si>
  <si>
    <t>komputer</t>
  </si>
  <si>
    <t>komputer VIRTUE</t>
  </si>
  <si>
    <t>monitor benq 24''</t>
  </si>
  <si>
    <t>serwer power edge R710</t>
  </si>
  <si>
    <t>zest.komp.</t>
  </si>
  <si>
    <t>druk.OKI</t>
  </si>
  <si>
    <t>3D</t>
  </si>
  <si>
    <t>druk.OKI wielofunk.</t>
  </si>
  <si>
    <t>ups Lestar MCL-1500V</t>
  </si>
  <si>
    <t>UPS Cyber Power UT1500E</t>
  </si>
  <si>
    <t>drukarka OKI MC573DN</t>
  </si>
  <si>
    <t>drukarka Canon Selphy CP1000</t>
  </si>
  <si>
    <t>aparat FUJIFILM</t>
  </si>
  <si>
    <t>laptop DELL</t>
  </si>
  <si>
    <t>tablet apple</t>
  </si>
  <si>
    <t>ramka</t>
  </si>
  <si>
    <t>centrala zabezp.</t>
  </si>
  <si>
    <t>Laptop 15,6 Dell Vostro</t>
  </si>
  <si>
    <t>tablet android samsung</t>
  </si>
  <si>
    <t>Monitor Philips 24" LED</t>
  </si>
  <si>
    <t>Komputer Dell OptiPle</t>
  </si>
  <si>
    <t>Drukarka laserowa HP LaserJet Pro 200</t>
  </si>
  <si>
    <t>Komputer Dell Vostro - 2 szt. - łączna wartość</t>
  </si>
  <si>
    <t>Monitor Philips 24" LED - 2sz - łączna wartość</t>
  </si>
  <si>
    <t>Komputer Lenovo M91p Intel Core</t>
  </si>
  <si>
    <t>Drukarka laserowa HP Color Laser Jet</t>
  </si>
  <si>
    <t>Kompyter DELL 780D</t>
  </si>
  <si>
    <t>Drukarka HP Laserjet PRO 400</t>
  </si>
  <si>
    <t>Monitor Philips 24'' - 3 szt. - łączna wartość</t>
  </si>
  <si>
    <t>Komputer Siemens C5731</t>
  </si>
  <si>
    <t>Komputer DELL 790 D</t>
  </si>
  <si>
    <t>Skaner ESPON WorkForce</t>
  </si>
  <si>
    <t>Drukarka LaserJet Pro400</t>
  </si>
  <si>
    <t>Drukarka LaserJet Pro401</t>
  </si>
  <si>
    <t>Komputer Dell Optiple</t>
  </si>
  <si>
    <t>Monitor AOC E2470SWH - 3 szt łączna wartość</t>
  </si>
  <si>
    <t>Skaner EPSON WORKFORCE DS. 530 - s łączna wartość</t>
  </si>
  <si>
    <t>Notebook/Laptop 15,6" Dell Vostro 3568</t>
  </si>
  <si>
    <t>Monitor LCD 23 Philips</t>
  </si>
  <si>
    <t>Komputer infologic + monitor LG</t>
  </si>
  <si>
    <t>Drukarka HP laserjet P1102</t>
  </si>
  <si>
    <t>Drukarka HP P1102 LASERJET</t>
  </si>
  <si>
    <t>2szt Monitor LCD 211.5 Phlips</t>
  </si>
  <si>
    <t>Drukarka HP P1102 W</t>
  </si>
  <si>
    <t>Urządzenie wielofunkcyjne Optimal</t>
  </si>
  <si>
    <t>Projektor</t>
  </si>
  <si>
    <t>Neon przy recepcji</t>
  </si>
  <si>
    <t>Zestaw audio-wizualny na sali widowiskowej</t>
  </si>
  <si>
    <t>odtwarzacz BLU-Ray`</t>
  </si>
  <si>
    <t>2szt mikrofonów shure PG 48</t>
  </si>
  <si>
    <t>mikrofon shure PG 58</t>
  </si>
  <si>
    <t>Laptop 13, 3 HP Pavilion</t>
  </si>
  <si>
    <t>Laptop Toshiba 8 gb 15.6</t>
  </si>
  <si>
    <t>Laptop Toshiba 8gb 17.3</t>
  </si>
  <si>
    <t>Laptop lenovo 2 sztuki</t>
  </si>
  <si>
    <t>Telefon Huawei 2 sztuki</t>
  </si>
  <si>
    <t>Telefon Sony</t>
  </si>
  <si>
    <t>Laptop Dell E7450 14 FHD 8GB</t>
  </si>
  <si>
    <t>Laptop Dell E7450 14 FHD i7 8GB</t>
  </si>
  <si>
    <t>Ekran ledowy – korytarz na parterze</t>
  </si>
  <si>
    <t>Ekran ledowy – okno w Galerii Ceglanej</t>
  </si>
  <si>
    <t>Ekran ramowy</t>
  </si>
  <si>
    <t>Kserokopiarka</t>
  </si>
  <si>
    <t>Kuchnia elektryczna</t>
  </si>
  <si>
    <t>Zmywarka</t>
  </si>
  <si>
    <t>Aparat fotograficzny Sony Alfa A 1500</t>
  </si>
  <si>
    <t>Telewizor Nokia 5</t>
  </si>
  <si>
    <t>system monitoringu-wewnątrz budynku</t>
  </si>
  <si>
    <t>PRALNICOWIRÓWKA</t>
  </si>
  <si>
    <t>SUSZARKA</t>
  </si>
  <si>
    <t>KURTYNA POWIETRZNA</t>
  </si>
  <si>
    <t>ZMYWARKA ELECTROLUX</t>
  </si>
  <si>
    <t>KOMPUTER DELL</t>
  </si>
  <si>
    <t>EKSPRES KRUPS</t>
  </si>
  <si>
    <t>CHŁODZIARKO-ZAMRAŻARKA</t>
  </si>
  <si>
    <t>NISZCZARKA</t>
  </si>
  <si>
    <t>TELEFON SLICAN</t>
  </si>
  <si>
    <t>PRALKA SAMSUNG</t>
  </si>
  <si>
    <t>MONITOR LCD PHILIPS</t>
  </si>
  <si>
    <t>MONITOR</t>
  </si>
  <si>
    <t>KOMPUTER LENOVO</t>
  </si>
  <si>
    <t>REJESTRATOR ROZMÓW</t>
  </si>
  <si>
    <t>POMIESZCZENIE CHŁODNICZE</t>
  </si>
  <si>
    <t>ZMYWARKA KAPTUROWA</t>
  </si>
  <si>
    <t>KRAJALNICA</t>
  </si>
  <si>
    <t>OBIERACZKA DO ZIEMNIAKÓW</t>
  </si>
  <si>
    <t>KUCHNIA GAZOWA</t>
  </si>
  <si>
    <t>TABORET GAZOWY</t>
  </si>
  <si>
    <t>PATELNIA UCHYLNA</t>
  </si>
  <si>
    <t>KOCIOŁ ELEKTRYCZNY</t>
  </si>
  <si>
    <t>PIEC PAROWY</t>
  </si>
  <si>
    <t>SZAFA MROŹNICZA</t>
  </si>
  <si>
    <t>KUCHNIA ELEKTRYCZNA</t>
  </si>
  <si>
    <t>RG 100</t>
  </si>
  <si>
    <t>MIKSER RĘCZNY</t>
  </si>
  <si>
    <t>WAGA SKLEPOWA</t>
  </si>
  <si>
    <t>SUSZARKA WHIRLPOOL</t>
  </si>
  <si>
    <t>ZMYWARKA BOSCH</t>
  </si>
  <si>
    <t>KUCHNIA CERAMICZNA</t>
  </si>
  <si>
    <t>NOTEBOOK FUJITSU</t>
  </si>
  <si>
    <t>NOTEBOOK LENOVO</t>
  </si>
  <si>
    <t>MONITORING WIZYJNY 32 KAMERY PLUS DWA REJESTRATORY REGULARNIE SERWISOWANE I WYMIENIANE</t>
  </si>
  <si>
    <t>Skaner</t>
  </si>
  <si>
    <t>Zestaw komputerowy</t>
  </si>
  <si>
    <t>2015</t>
  </si>
  <si>
    <t>Drukarka Xerox</t>
  </si>
  <si>
    <t>Skaner Plustek</t>
  </si>
  <si>
    <t>Faks Panasonic FX-FC278</t>
  </si>
  <si>
    <t>2016</t>
  </si>
  <si>
    <t>2017</t>
  </si>
  <si>
    <t>Urządzenie wielofunkcyjne</t>
  </si>
  <si>
    <t>Zestawy komputerowe 8 szt</t>
  </si>
  <si>
    <t>Laptop</t>
  </si>
  <si>
    <t>SCANER HP</t>
  </si>
  <si>
    <t>URZĄDZENIE WIELOFUNKCYJNE</t>
  </si>
  <si>
    <t>ZESTAW KOMPUTEROWY</t>
  </si>
  <si>
    <t>KSEROKOPIARKA</t>
  </si>
  <si>
    <t>SCANER EPSON</t>
  </si>
  <si>
    <t>DRUKARKA HP</t>
  </si>
  <si>
    <t>SERWER SIECIOWY</t>
  </si>
  <si>
    <t>DRUKARKA FA PANASONIC</t>
  </si>
  <si>
    <t>DRUKARKA HP</t>
  </si>
  <si>
    <t>KOMPUTER</t>
  </si>
  <si>
    <t>ZESTAW KOMPUTEROWY + DRUKARKA</t>
  </si>
  <si>
    <t>LAMINATOR</t>
  </si>
  <si>
    <t>DRUKARKA</t>
  </si>
  <si>
    <t>SWITCH HP</t>
  </si>
  <si>
    <t>ZESTAW KOMPUTEROWY – SERWER</t>
  </si>
  <si>
    <t>NISZCZARKA</t>
  </si>
  <si>
    <t>Drukarka</t>
  </si>
  <si>
    <t>Zestaw Komputerowy</t>
  </si>
  <si>
    <t>zestaw Komputerowy</t>
  </si>
  <si>
    <t>zestaw komputerowy</t>
  </si>
  <si>
    <t>parkometr</t>
  </si>
  <si>
    <t>urządzenie wielofunkcyjne</t>
  </si>
  <si>
    <t>NOTE BOOK TOSHIBA</t>
  </si>
  <si>
    <t>LAPTOP LENOVO</t>
  </si>
  <si>
    <t>TELEFON KOMÓRKOWY</t>
  </si>
  <si>
    <t>Razem</t>
  </si>
  <si>
    <t>MONITORING – WZGÓRZE ZAMKOWE CIESZYN</t>
  </si>
  <si>
    <t>MONITORING BUDYNKU MZD- KWOTA FAKTURY</t>
  </si>
  <si>
    <t>Komputer Del</t>
  </si>
  <si>
    <t>Zestaw sieciowy serwer</t>
  </si>
  <si>
    <t>Drukarka Datamax</t>
  </si>
  <si>
    <t>Kolektor danych</t>
  </si>
  <si>
    <t>Kopiarka Bizhob</t>
  </si>
  <si>
    <t>Kopiarka Samsung</t>
  </si>
  <si>
    <t>Kopiarka Bizhub</t>
  </si>
  <si>
    <t>Powiększalnik transformer</t>
  </si>
  <si>
    <t>Urządzenie wielofunkcyjne XEROX</t>
  </si>
  <si>
    <t>Drukarka XEROX</t>
  </si>
  <si>
    <t>Terminal mobilny</t>
  </si>
  <si>
    <t>Komputer Del OPTIPLEX</t>
  </si>
  <si>
    <t>poleasingowe</t>
  </si>
  <si>
    <t>Zestaw komputerowy Del</t>
  </si>
  <si>
    <t>Zestaw komputerowy abc</t>
  </si>
  <si>
    <t>Cyfrowe urządzenie wielofunkcyjne</t>
  </si>
  <si>
    <t>Drukarka HP</t>
  </si>
  <si>
    <t>Komputer FUJITSU</t>
  </si>
  <si>
    <t>Urządzenie wielofunkcyjne HP</t>
  </si>
  <si>
    <t>Komputer Prime</t>
  </si>
  <si>
    <t>Komputer</t>
  </si>
  <si>
    <t>Urządzenie wielofunkcyjne Brother</t>
  </si>
  <si>
    <t>Komputer DELL OPTIPLEX 3020</t>
  </si>
  <si>
    <t>Komputer DELL OPTIPLEX 9020</t>
  </si>
  <si>
    <t>Laptop HP</t>
  </si>
  <si>
    <t>Toshiba laptop</t>
  </si>
  <si>
    <t>Notebook</t>
  </si>
  <si>
    <t>Chłodziarka</t>
  </si>
  <si>
    <t>Zamrażarka</t>
  </si>
  <si>
    <t>Urzadzenie wielofunkcyjne HP 4729</t>
  </si>
  <si>
    <t>Zestaw elekt. Systemu rejestracji pobytu dz. w przedsz.</t>
  </si>
  <si>
    <t>Komuter PC ADAX</t>
  </si>
  <si>
    <t>Laptop Toshiba</t>
  </si>
  <si>
    <t>Projektor BEND</t>
  </si>
  <si>
    <t>Ekran</t>
  </si>
  <si>
    <t>Zestaw elektronicznej rejestracji czasu pobytu dziecka w przedszkolu</t>
  </si>
  <si>
    <t>Komputer Lenovo</t>
  </si>
  <si>
    <t>1. Wykaz sprzętu elektronicznego przenośnego</t>
  </si>
  <si>
    <t>Transformer book ASUS</t>
  </si>
  <si>
    <t>Przedszkole Nr 8 w Cieszynie</t>
  </si>
  <si>
    <t>urzadzenie wielofunkcyjne Brother DCP- L2520DW</t>
  </si>
  <si>
    <t>radioodtwarzacz az700 philips  - 2 sztuki</t>
  </si>
  <si>
    <t>urządzenie wielofunkcyjne Brother J105</t>
  </si>
  <si>
    <t>wieża Philips DC M3175</t>
  </si>
  <si>
    <t>TV 49 l j 594v</t>
  </si>
  <si>
    <t>komputer vostro 3667</t>
  </si>
  <si>
    <t>klimatyzator</t>
  </si>
  <si>
    <t>wieża yamacha HCR -042</t>
  </si>
  <si>
    <t>wieża Yamacha HCR 042</t>
  </si>
  <si>
    <t>Niszczarka</t>
  </si>
  <si>
    <t>laptop Dell Vostro 36617 MT</t>
  </si>
  <si>
    <t>system bezprzewodowy WMS VOCAL</t>
  </si>
  <si>
    <t>NOETBOOK dell 3567</t>
  </si>
  <si>
    <t>odtwarzacz CD</t>
  </si>
  <si>
    <t>odtwarzacz dvd</t>
  </si>
  <si>
    <t>system rejestracji czasu pobytu dziecka w przedszkolu</t>
  </si>
  <si>
    <t>notebook</t>
  </si>
  <si>
    <t>zakupiony w 2018</t>
  </si>
  <si>
    <t>radiomagnetofon</t>
  </si>
  <si>
    <t>telewizor</t>
  </si>
  <si>
    <t>DELL OPTIPLEX</t>
  </si>
  <si>
    <t>notebook Lenovo</t>
  </si>
  <si>
    <t>1. Wykaz sprzętu elektronicznego stacjonarne</t>
  </si>
  <si>
    <t>Zestaw do elektronicznego systemu rejestracji czasu pracy</t>
  </si>
  <si>
    <t>Przedszkole Nr 18 w Cieszynie</t>
  </si>
  <si>
    <t>radioodtwarzacz</t>
  </si>
  <si>
    <t>Przedszkole Nr 19 w Cieszynie</t>
  </si>
  <si>
    <t>zestaw komputerowy</t>
  </si>
  <si>
    <t>kserokopiarka</t>
  </si>
  <si>
    <t>zestaw do podpisu elektronicznego</t>
  </si>
  <si>
    <t>Przedszkole Nr 20 w Cieszynie</t>
  </si>
  <si>
    <t>monitor Acer</t>
  </si>
  <si>
    <t>komputer Dell</t>
  </si>
  <si>
    <t>tablica interaktywna + uchwyt</t>
  </si>
  <si>
    <t>projektor ultrakrótki do tablicy</t>
  </si>
  <si>
    <t>drukarka Brother</t>
  </si>
  <si>
    <t>drukarka brother</t>
  </si>
  <si>
    <t>zestaw elektronicznego systemu rejestracji czasu pobytu dziecka w przedszkolu</t>
  </si>
  <si>
    <t>projektor</t>
  </si>
  <si>
    <t>laptop lenowo</t>
  </si>
  <si>
    <t>laptop Dell</t>
  </si>
  <si>
    <t>KAMERA FOTOPUŁAPKA</t>
  </si>
  <si>
    <t>MIEJSKI MONITORING WIZYJNY</t>
  </si>
  <si>
    <t>Komputer Dell OPTIPLE 790</t>
  </si>
  <si>
    <t>Monitor Dell 1909 WB</t>
  </si>
  <si>
    <t>Aparat fotograficzny</t>
  </si>
  <si>
    <t>Zestaw komputerowy</t>
  </si>
  <si>
    <t>Kasa fiskalna POSNET</t>
  </si>
  <si>
    <t>Brother Urządzenie Wielofunkcyjne</t>
  </si>
  <si>
    <t>Komputer HP Elite 8000 Core2DUO</t>
  </si>
  <si>
    <t>UPS Fideltronic LUPUS</t>
  </si>
  <si>
    <t>Telefa Panasonic K-FC278PD</t>
  </si>
  <si>
    <t>Urządzenie Wielofunkcyjne Canon</t>
  </si>
  <si>
    <t>Komputer HARO PC MASTERCOOLER</t>
  </si>
  <si>
    <t>Telewizor THOMSON 58FU3563C</t>
  </si>
  <si>
    <t>Monitor HYUNDAI LCD</t>
  </si>
  <si>
    <t>UPS 850 VA ACE INTE</t>
  </si>
  <si>
    <t>lp.</t>
  </si>
  <si>
    <t>nazwa środka trwałego</t>
  </si>
  <si>
    <t>rok produkcji</t>
  </si>
  <si>
    <t>wartość(początkowa)-księgowabrutto</t>
  </si>
  <si>
    <t>Laptop Dell I5-4210 8GB</t>
  </si>
  <si>
    <t>Dysk twardy przenośny STOREJET</t>
  </si>
  <si>
    <t>Dyktafon OLYMPUS VN-731PC</t>
  </si>
  <si>
    <t>System Telewizji użytkowej – 1 kamera</t>
  </si>
  <si>
    <t>System CCTV (Kamping OLZA)</t>
  </si>
  <si>
    <t>komputer</t>
  </si>
  <si>
    <t>monitor</t>
  </si>
  <si>
    <t>tablica interaktywna</t>
  </si>
  <si>
    <t>Monitor LCD</t>
  </si>
  <si>
    <t>drukarka</t>
  </si>
  <si>
    <t>urządzene wielofunkcyjne</t>
  </si>
  <si>
    <t>komputery</t>
  </si>
  <si>
    <t>monitor intweraktywny</t>
  </si>
  <si>
    <t>laptop</t>
  </si>
  <si>
    <t>wieża</t>
  </si>
  <si>
    <t>notebok</t>
  </si>
  <si>
    <t>Komputer 3 szt.</t>
  </si>
  <si>
    <t>Komputer 2 szt.</t>
  </si>
  <si>
    <t>Komputer z Projektu WUW 10 szt.</t>
  </si>
  <si>
    <t>Komputery Dell Vostro</t>
  </si>
  <si>
    <t>Notebooki  4 szt.</t>
  </si>
  <si>
    <t>Notebooki Toshiba 4 szt</t>
  </si>
  <si>
    <t>Notebooki uczniowskie DELL  10 szt.</t>
  </si>
  <si>
    <t>Notebooki Lenovo 2 szt.</t>
  </si>
  <si>
    <t>Laptopy Lenovo 2 szt.</t>
  </si>
  <si>
    <t>Laptop Dell uczniowski</t>
  </si>
  <si>
    <t>Notebook HP</t>
  </si>
  <si>
    <t>Laptopy Dell 10 szt.</t>
  </si>
  <si>
    <t>Tablet Samsung Galaxy</t>
  </si>
  <si>
    <t>Tablety Lenovo 2 szt.</t>
  </si>
  <si>
    <t>Laptop Lenovo G70-80</t>
  </si>
  <si>
    <t>Laptop Idea</t>
  </si>
  <si>
    <t>Laptopy Dell 2 szt.</t>
  </si>
  <si>
    <t>Projektor Vivitek</t>
  </si>
  <si>
    <t>Projektor Acer</t>
  </si>
  <si>
    <t>Projektor Ricoh</t>
  </si>
  <si>
    <t>Projektor Infocus</t>
  </si>
  <si>
    <t>Projektory Benq 4 szt.</t>
  </si>
  <si>
    <t>Aparat cyfrowy  CANON EOS</t>
  </si>
  <si>
    <t>Projektor ze skrzynką i uchwytem</t>
  </si>
  <si>
    <t>Projektor BenQ</t>
  </si>
  <si>
    <t>Projektory 2 szt.</t>
  </si>
  <si>
    <t>Projektor multimedialny</t>
  </si>
  <si>
    <t>Tablica interaktywna My Board</t>
  </si>
  <si>
    <t>Tablica interaktywna</t>
  </si>
  <si>
    <t>Projektor Canon LV-X310ST</t>
  </si>
  <si>
    <t>Notebook poleasingowy HP ProBook 650 G1 Core i5</t>
  </si>
  <si>
    <t>Projektor Benq MX 532 z EGIS</t>
  </si>
  <si>
    <t>Laptop Fujitsu E754</t>
  </si>
  <si>
    <t>Tablica interaktywna ESPRIT MT 80"</t>
  </si>
  <si>
    <t>Zestaw komputerowy 4 szt po 2048,00 zł</t>
  </si>
  <si>
    <t>Zestaw komputerowy 4 szt po 1769,00 zł</t>
  </si>
  <si>
    <t>Zestaw komputerowy 2szt po 2100,00 zł</t>
  </si>
  <si>
    <t>Centrala telefoniczna</t>
  </si>
  <si>
    <t>Klamka szyfrowa</t>
  </si>
  <si>
    <t>Tablica interaktywna 2 szt po 2691,00 zł</t>
  </si>
  <si>
    <t>Telewizor</t>
  </si>
  <si>
    <t>Monitor</t>
  </si>
  <si>
    <t>Rzutnik</t>
  </si>
  <si>
    <t>Projektor 5 szt po 1439,10 zł</t>
  </si>
  <si>
    <t>Drukarka Brailowska</t>
  </si>
  <si>
    <t>Klawiatura Brailowska</t>
  </si>
  <si>
    <t>Komputer  11 szt po 645,00 zł</t>
  </si>
  <si>
    <t>Monitor 11 szt po 335,00 zł</t>
  </si>
  <si>
    <t>Monitor interaktywny 2 szt po 8750,00 zł</t>
  </si>
  <si>
    <t>Monitor interaktywny</t>
  </si>
  <si>
    <t>Komputer 10 szt po 1515,00 zł</t>
  </si>
  <si>
    <t>Monitor 10 szt po 350,00 zł</t>
  </si>
  <si>
    <t>Sieć komputerowa(tp-Link EAP225 11 szt, TpLinkT1600-28PS - 3 szt,TP link TL-ER6120 - 1 szt,switch Smartch)</t>
  </si>
  <si>
    <t>Cyfrowy aparat fotograficzny</t>
  </si>
  <si>
    <t>Zestaw nagłosnieniowy</t>
  </si>
  <si>
    <t>Tablet lenowo</t>
  </si>
  <si>
    <t>Ekran przenośny</t>
  </si>
  <si>
    <t>Głosnik power audio usb/cd</t>
  </si>
  <si>
    <t>Rejestrator BCS DVR 1604Q960 wewnątrz budynku</t>
  </si>
  <si>
    <t>05.05.2017</t>
  </si>
  <si>
    <t>Kamera zewnętrzna (SP38/80/808/7476) plac zabaw</t>
  </si>
  <si>
    <t>02.09.2013</t>
  </si>
  <si>
    <t>Kamer wewnętrzna</t>
  </si>
  <si>
    <t>rzutnik</t>
  </si>
  <si>
    <t>monitor z projektorem</t>
  </si>
  <si>
    <t>monitor interaktywny</t>
  </si>
  <si>
    <t>zestaw komputerowy Plus D</t>
  </si>
  <si>
    <t>kopiarka</t>
  </si>
  <si>
    <t>system monitorujący</t>
  </si>
  <si>
    <t>monitoring telewizyjny</t>
  </si>
  <si>
    <t>instalacja alarmowa</t>
  </si>
  <si>
    <t>wizualizer</t>
  </si>
  <si>
    <t>wideodomofon</t>
  </si>
  <si>
    <t>Szkoła Podstawowa Nr 5 z oddziałami integracyjnymi</t>
  </si>
  <si>
    <t>drukarka HPLaserJet M1536</t>
  </si>
  <si>
    <t>tablica interaktywna ActivBoard</t>
  </si>
  <si>
    <t>projektor do systemu internt.DLP (zamocowany na stałe)</t>
  </si>
  <si>
    <t>telewizor SAMSUNG</t>
  </si>
  <si>
    <t>telewizor 39"LED Sharp</t>
  </si>
  <si>
    <t>wieża PIONIER</t>
  </si>
  <si>
    <t>drukarka XeroxPhaser3010</t>
  </si>
  <si>
    <t>telewizor LG 50"</t>
  </si>
  <si>
    <t>komputerPC LG-POWER</t>
  </si>
  <si>
    <t>RouterBoard-wifi+24 port Gb LAN x 2 szt.</t>
  </si>
  <si>
    <t>telewizor TOSHIBA 32</t>
  </si>
  <si>
    <t>tablica aktywna MAC Monitor65``Android</t>
  </si>
  <si>
    <t>projektor multimedialny NEC-HDMI</t>
  </si>
  <si>
    <t>notebook TOSHIBA SAT</t>
  </si>
  <si>
    <t>radiomagnetofonPHILIPS</t>
  </si>
  <si>
    <t>laptop HP650   x 3 szt. (2.220,-)</t>
  </si>
  <si>
    <t>laptop HP650</t>
  </si>
  <si>
    <t>notebook HP250   x 4 szt. (1.675,-)</t>
  </si>
  <si>
    <t>kalkulator z drukarką CitizenDP-350i520</t>
  </si>
  <si>
    <t>mobilny zestaw nagłaśniajęcyUSB+kolumna</t>
  </si>
  <si>
    <t>notebook IBMT60</t>
  </si>
  <si>
    <t>laptop LENOVO V310</t>
  </si>
  <si>
    <t>laptop (projekt ERASMUS)</t>
  </si>
  <si>
    <t>laptop LENOVO V330 15,6FHD   x 3 szt. (3.204,-)</t>
  </si>
  <si>
    <t>Projektor Hitachi CP-EX252N</t>
  </si>
  <si>
    <t>laptop Dell Inspiron 5570</t>
  </si>
  <si>
    <t>laptop ASUS - SonicMaster x 2 szt. (2.460,-)</t>
  </si>
  <si>
    <t>TABLICA INTERATYWNA</t>
  </si>
  <si>
    <t>KOMPUTER STACJONARNY</t>
  </si>
  <si>
    <t>WIDEOROJEKTOR</t>
  </si>
  <si>
    <t>MONITOR INTERAKTYWNY</t>
  </si>
  <si>
    <t>KOMPUTER STACJONARNY 10 szt po 1 515,00 zł</t>
  </si>
  <si>
    <t>LAPTOP</t>
  </si>
  <si>
    <t>MONTAŻ DODATKOWYCH KAMER</t>
  </si>
  <si>
    <t>SYSTEM MONITROIMGU WIZYJNEGO</t>
  </si>
  <si>
    <t>Komputer Lenovo V530s</t>
  </si>
  <si>
    <t>Laptopy szt. 2 ( wartość wszystkich)</t>
  </si>
  <si>
    <t>Laptopy szt. 3 ( wartość wszystkich)</t>
  </si>
  <si>
    <t>Projektory szt. 2 (wartość wszystkich)</t>
  </si>
  <si>
    <t>Projektory szt. 4 (wartość wszystkich)</t>
  </si>
  <si>
    <t>Projektory szt. 1</t>
  </si>
  <si>
    <t>Komputer Dell Optiple 745</t>
  </si>
  <si>
    <t>Komputer ADA ALFA W7HC3240C3</t>
  </si>
  <si>
    <t>Telewizor LG 47 cal</t>
  </si>
  <si>
    <t>Konsoleta BEHRINGER 32 Mikser Cyfrowy</t>
  </si>
  <si>
    <t>Zestaw Telewizyjny NEC Monitor Multisyn LCD P553 55 cal OPS Digital Signage Player</t>
  </si>
  <si>
    <t>Projektor NEC M  402W HDMI</t>
  </si>
  <si>
    <t>System  sygnakizacji  napadu  i  włamania M+R</t>
  </si>
  <si>
    <t>Urządzenie  wielofunkcyjneOFFICEJET 670041N1</t>
  </si>
  <si>
    <t>System  Sygnalizacji  Przeciwpożarowej</t>
  </si>
  <si>
    <t>Odtwarzacz Blu Rey Sony BDP S185B</t>
  </si>
  <si>
    <t>System  bezprzwowody EW 100-945-63  komplet  2  sztuki</t>
  </si>
  <si>
    <t>Smartfon Samsung Galay COVER3  2  sztuki</t>
  </si>
  <si>
    <t>Radiotelefon MYT Power 446 8 sztuk</t>
  </si>
  <si>
    <t>Nadajnik WIFI bezprzewodowy DMCT Show 5  sztuk</t>
  </si>
  <si>
    <t>Głowy  Robin 600+Led Wash 4  sztuki</t>
  </si>
  <si>
    <t>Smartfon Samsung Galaxy S8</t>
  </si>
  <si>
    <t>Komputer Optimal G465 ABC CE + monitor</t>
  </si>
  <si>
    <t>Serwer Asus Z77-A Z77 LGA1155</t>
  </si>
  <si>
    <t>Kom serwer księgowy Core i3 3240</t>
  </si>
  <si>
    <t>Komputer AIO LG Chromebase</t>
  </si>
  <si>
    <t>Komputer Lenovo Thinkcentre M83</t>
  </si>
  <si>
    <t>Komputer Apple iMAC 21,5”</t>
  </si>
  <si>
    <t>Komputer Actina Cosmo IM</t>
  </si>
  <si>
    <t>Drukarka fiskalna NOVITUS</t>
  </si>
  <si>
    <t>Notebook Dell Inspiron</t>
  </si>
  <si>
    <t>Notebook Dell E5510 Corei3</t>
  </si>
  <si>
    <t>Telefon komórkowy Aplle iPhone 16 GB</t>
  </si>
  <si>
    <t>Telefon komórkowy  iPhone7  128 GB</t>
  </si>
  <si>
    <t>Notebook Asus R540</t>
  </si>
  <si>
    <t>Notebook IBM 4410 Core i5</t>
  </si>
  <si>
    <t>Laptop IBM T510 Core i5</t>
  </si>
  <si>
    <t>IBM T420 Core i5 (wieża)</t>
  </si>
  <si>
    <t>projektor Casio XJ-V100W, Laser LED,WXGA</t>
  </si>
  <si>
    <t>telewizor Blauberg 40LFS4002 ( do wystaw)</t>
  </si>
  <si>
    <t>System monitoringu 4 kamery, rejestrator, dysk</t>
  </si>
  <si>
    <t>Zestaw komputerowy PC G 3240/4GB/120GB</t>
  </si>
  <si>
    <t>Serwer FUJITSU T 1310 f# - 1226v3</t>
  </si>
  <si>
    <t>LAPTOP TOSHIBA C55-A-1H9</t>
  </si>
  <si>
    <t>LAPTOP HP ELITE BOOOK</t>
  </si>
  <si>
    <t>LAPTOP HP</t>
  </si>
  <si>
    <t>Tabela nr 6</t>
  </si>
  <si>
    <t>INFORMACJA O MAJĄTKU TRWAŁYM</t>
  </si>
  <si>
    <t>Jednostka</t>
  </si>
  <si>
    <t>Urządzenia i wyposażenie</t>
  </si>
  <si>
    <t>W tym zbiory biblioteczne</t>
  </si>
  <si>
    <t>W tym Dzieła sztuki i mienie zabytkowe</t>
  </si>
  <si>
    <t>Urząd Miejski</t>
  </si>
  <si>
    <t>150 000,00 zł maszyny i urządzenia drukarskie, wartość odtworzeniowa</t>
  </si>
  <si>
    <t>Książnica Cieszyńska</t>
  </si>
  <si>
    <t>Regały Szersznikowskie 74 410,00 zł</t>
  </si>
  <si>
    <t>Miejski Zarząd Dróg</t>
  </si>
  <si>
    <t>Przedszkole nr 1</t>
  </si>
  <si>
    <t>Tabela nr 7 - Wykaz maszyn i urządzeń do ubezpieczenia od uszkodzeń (od wszystkich ryzyk)</t>
  </si>
  <si>
    <t>Nazwa maszyny (urządzenia)</t>
  </si>
  <si>
    <t>Numer seryjny</t>
  </si>
  <si>
    <t>Moc, wydajność, cinienie</t>
  </si>
  <si>
    <t>Producent</t>
  </si>
  <si>
    <t>opis zabezpieczeń przed awarią (dodatkowe do wymaganych przepisami lub zaleceniami producenta)</t>
  </si>
  <si>
    <t>Czy maszyna (urządzenie) jest eksploatowana pod ziemią? (TAK/NIE)</t>
  </si>
  <si>
    <t>Miejsce ubezpieczenia (adres)</t>
  </si>
  <si>
    <t>CENTRALA WENTYLACYJNA NAWIEWNA BO-08-1(50)-L</t>
  </si>
  <si>
    <t>C2334/98</t>
  </si>
  <si>
    <t>1870m3/h</t>
  </si>
  <si>
    <t>VBWCLIMA</t>
  </si>
  <si>
    <t>PRESOSTAT FILTRA, PRESOSTAT SILNIKA</t>
  </si>
  <si>
    <t>TAK W PRZYZIEMIU</t>
  </si>
  <si>
    <t>UL. MICKIEWICZA 13 43-400 CIESZYN</t>
  </si>
  <si>
    <t>KOCIOŁ GAZ GAS 312-7-T</t>
  </si>
  <si>
    <t>Z7032900</t>
  </si>
  <si>
    <t>80-135KW (MOC)</t>
  </si>
  <si>
    <t>BRUGMAN-POLSKA</t>
  </si>
  <si>
    <t>ZABEZPIECZENIE NISKIEGO POZIOMU WODY W KOTLE</t>
  </si>
  <si>
    <t>Z70329002</t>
  </si>
  <si>
    <t>80-135 KW (MOC)</t>
  </si>
  <si>
    <t>POMPA UPSD 50-30/4F</t>
  </si>
  <si>
    <t>400V/160W</t>
  </si>
  <si>
    <t>GRUNDFOSS</t>
  </si>
  <si>
    <t>BEZPIECZNIK W REGULATORZE</t>
  </si>
  <si>
    <t>POPMPA UPSD 50-30/4F</t>
  </si>
  <si>
    <t>REFLE S500 - 2SZT.</t>
  </si>
  <si>
    <t>480L/64,4KW</t>
  </si>
  <si>
    <t>REFLE</t>
  </si>
  <si>
    <t>POMPA UPE 25/80 - 3 SZT.</t>
  </si>
  <si>
    <t>230V/250W</t>
  </si>
  <si>
    <t>POMPA 25POE 80C MEGA</t>
  </si>
  <si>
    <t>P1423</t>
  </si>
  <si>
    <t>230V/140W</t>
  </si>
  <si>
    <t>LFP</t>
  </si>
  <si>
    <t>POMPA UP 20-30N</t>
  </si>
  <si>
    <t>230V/75W</t>
  </si>
  <si>
    <t>urządzenie do przemieszczania osób niepełnosprawnych</t>
  </si>
  <si>
    <t>nr ewidencyjny - 3002010220    nr fabryczny - 8514613</t>
  </si>
  <si>
    <t>udźwig - 400 kg</t>
  </si>
  <si>
    <t>CIBES</t>
  </si>
  <si>
    <t>Przedszkole nr 7</t>
  </si>
  <si>
    <t>Gazowy kocioł kondensacyjny CO De Dietrich</t>
  </si>
  <si>
    <t>1506911117100</t>
  </si>
  <si>
    <t>De Dietrich</t>
  </si>
  <si>
    <t>Cieszyn. Hallera 163</t>
  </si>
  <si>
    <t>Przedszkole nr 8</t>
  </si>
  <si>
    <t>kocioł wodno gazowy</t>
  </si>
  <si>
    <t>RR21B/1999</t>
  </si>
  <si>
    <t>70KW</t>
  </si>
  <si>
    <t>JUBAM</t>
  </si>
  <si>
    <t>COROCZNY PRZEGLĄD</t>
  </si>
  <si>
    <t>w piwnicy</t>
  </si>
  <si>
    <t>Bojler gazowy</t>
  </si>
  <si>
    <t>Przedszkole nr 9</t>
  </si>
  <si>
    <t>piec gazowy CO</t>
  </si>
  <si>
    <t>ZW 24-2 DU 658000317</t>
  </si>
  <si>
    <t>24 KW</t>
  </si>
  <si>
    <t>junkers</t>
  </si>
  <si>
    <t>serwis 1 raz w roku</t>
  </si>
  <si>
    <t>ul. Bucewicza 25, Cieszyn</t>
  </si>
  <si>
    <t>15.</t>
  </si>
  <si>
    <t>klimatyzatory ROTENSO</t>
  </si>
  <si>
    <t>Moniuszki 13</t>
  </si>
  <si>
    <t>16.</t>
  </si>
  <si>
    <t>Trzanowskiego 2</t>
  </si>
  <si>
    <t>Drzwi automatyczne szklane</t>
  </si>
  <si>
    <t>UM-1/105/002</t>
  </si>
  <si>
    <t>Dorma</t>
  </si>
  <si>
    <t>Rynek 1</t>
  </si>
  <si>
    <t>Klimatyzacja</t>
  </si>
  <si>
    <t>UM-VI/653/00011</t>
  </si>
  <si>
    <t>Rotenso</t>
  </si>
  <si>
    <t>Kochanowskiego 14</t>
  </si>
  <si>
    <t>UM-VI/653/00012</t>
  </si>
  <si>
    <t>UM-VI/653/00013</t>
  </si>
  <si>
    <t>Urządzenia chłodnicze (chiller + instalacja glikolowa)</t>
  </si>
  <si>
    <t>YORK</t>
  </si>
  <si>
    <t>Razem maszyny i urządzenia</t>
  </si>
  <si>
    <t>Tabela nr 7 a - Wykaz maszyn i urządzeń - casco maszyn</t>
  </si>
  <si>
    <t>ROLBA - samojezdna maszyna do pielęgnacji i konserwacji lodu - HWS</t>
  </si>
  <si>
    <t>0424</t>
  </si>
  <si>
    <t>23,5kW</t>
  </si>
  <si>
    <t>WM Maschinenbau - Costruzione Macchinari Blumau - (BZ) - Prato Israco</t>
  </si>
  <si>
    <t>Okresowe przeglądy techniczne wymagane przez producenta wg książki serwisowej</t>
  </si>
  <si>
    <t>Zestaw Honda F720 do pielęgnacji boisk ze sztucznej trawy</t>
  </si>
  <si>
    <t>ZESTAW</t>
  </si>
  <si>
    <t>WG. OFERTY Z DN. 20.09.2013 R.</t>
  </si>
  <si>
    <t>HONDA</t>
  </si>
  <si>
    <t>bieżąca konserwacja</t>
  </si>
  <si>
    <t>Tabela nr 8</t>
  </si>
  <si>
    <t>WYKAZ LOKALIZACJI, W KTÓRYCH PROWADZONA JEST DZIAŁALNOŚĆ ORAZ LOKALIZACJI, GDZIE ZNAJDUJE SIĘ MIENIE NALEŻĄCE DO JEDNOSTEK GMINY CIESZYN (nie wykazane w załączniku nr 1 - poniższy wykaz nie musi być pełnym wykazem lokalizacji)</t>
  </si>
  <si>
    <t>Lp</t>
  </si>
  <si>
    <t>Lokalizacja (adres)</t>
  </si>
  <si>
    <t>Zabezpieczenia (znane zabezpieczenia p-poż i przeciw kradzieżowe)</t>
  </si>
  <si>
    <t>1.</t>
  </si>
  <si>
    <t>8 gaśnic proszkowych, 4 hydranty, system czujek i powiadamiania Straży Pożarnej, agencji ochrony, monitoring całodobowy wizyjny, system alarmowy – antywłamaniowy</t>
  </si>
  <si>
    <t>2.</t>
  </si>
  <si>
    <t>43-400 Cieszyn, ul. Wąska 2</t>
  </si>
  <si>
    <t>1 gaśnica proszkowa, kraty antywłamaniowe w oknach i drzwiach</t>
  </si>
  <si>
    <t>3.</t>
  </si>
  <si>
    <t>43-400 Cieszyn, ul. Cienciały 1</t>
  </si>
  <si>
    <t>4.</t>
  </si>
  <si>
    <t>43-400 Cieszyn, ul. Kamienna 3c</t>
  </si>
  <si>
    <t>2 gaśnice proszkowe, rolety antywłamaniowe w oknach i drzwiach</t>
  </si>
  <si>
    <t>5.</t>
  </si>
  <si>
    <t>43-400 Cieszyn, ul. Srebrna 6</t>
  </si>
  <si>
    <t>1 gaśnica proszkowa, podwójne drzwi</t>
  </si>
  <si>
    <t>Zamek Cieszyn, Cieszyn, ul. Zamkowa 3</t>
  </si>
  <si>
    <t>wynajmowany lokal na godziny</t>
  </si>
  <si>
    <t>Piwnica Pod Aniołami, Cieszyn, ul. Szersznika 3</t>
  </si>
  <si>
    <t>użyczony lokal</t>
  </si>
  <si>
    <t>Szkoła Podstawowa nr 2, Cieszyn, ul. Chopina 37</t>
  </si>
  <si>
    <t>Kass Strelnice, Czeski Cieszyn, ul. Strelnicni 256/1, Czechy lokale zastępcze na czas remontu, czyli do ok.. maja, czerwca 2018</t>
  </si>
  <si>
    <t>Uniwersytet Śląski w Cieszynie, ul. Bielska 62</t>
  </si>
  <si>
    <t>Schronisko Młodzieżowe, Cieszyn, ul. Błogocka 24</t>
  </si>
  <si>
    <t>dwa zamki w drzwiach, kraty w oknach na parterze,umowa monitoringu z agencją ochrony, dozór pracowniczy w czasie gdy budynek czynny (otwarty),                hydranty, gaśnice,</t>
  </si>
  <si>
    <t>43-400 Cieszyn, ul. Srebrna 1</t>
  </si>
  <si>
    <t>dwa zamki w drzwiach</t>
  </si>
  <si>
    <t>Teren Gmina Ciszyn</t>
  </si>
  <si>
    <t>Przedszkole nr 17</t>
  </si>
  <si>
    <t>Przedszkolny plac zabaw w strefie rekreacji i wypoczynku osiedla Marklowice</t>
  </si>
  <si>
    <t>ogrodzenie z siatki, bramka zamykana na klucz</t>
  </si>
  <si>
    <t>43-400 Cieszyn , ul. Ratuszowa 1</t>
  </si>
  <si>
    <t>alarm</t>
  </si>
  <si>
    <t>SKŁADOWISKI ODPADÓW OBOJĘTNYCH W FAZIE ZAMYKANIA UL. FRYSZTACKA W CIESZYNIE</t>
  </si>
  <si>
    <t>KŁÓDKA NA BRAMIE (9 RAPERÓW POMIAROWYCH)</t>
  </si>
  <si>
    <t>SKŁADOWISKIO ZAMKNIĘTE UL. KOŚCIUSZKI W CIESZYNIE</t>
  </si>
  <si>
    <t>ŁĄKA ( 5 REPERÓW POMIAROWYCH)</t>
  </si>
  <si>
    <t>WIATA DW UL. LIBURNIA 4 W CIESZYNIE</t>
  </si>
  <si>
    <t>KŁÓDKI</t>
  </si>
  <si>
    <t>WIATA SOLNA</t>
  </si>
  <si>
    <t>ZAMEK</t>
  </si>
  <si>
    <t>WIATA Dzo</t>
  </si>
  <si>
    <t>KŁÓDKI, ZAMKI</t>
  </si>
  <si>
    <t>6.</t>
  </si>
  <si>
    <t>ŁĄCZNA KWOTA: 126 039,83 (BEZ WARTOŚCI SKŁADOWISK) UJĘTE W ŚRODKACH TRWAŁYCH</t>
  </si>
  <si>
    <t>7.</t>
  </si>
  <si>
    <t>CIESZYN UL. KATOWICKA TARGOWISKO PRZEMYSŁOWE</t>
  </si>
  <si>
    <t>KŁÓDKI, GAŚNICE</t>
  </si>
  <si>
    <t>8.</t>
  </si>
  <si>
    <t>CIESZYN UL. STAWOWA 6</t>
  </si>
  <si>
    <t>ZAMKI, SYSTEM SYGNALIZACJI POŻARU, GAŚNICE</t>
  </si>
  <si>
    <t>9.</t>
  </si>
  <si>
    <t>CIESZYN UL. STAWOWA 12</t>
  </si>
  <si>
    <t>10.</t>
  </si>
  <si>
    <t>CIESZYN UL. STAWOWA 14</t>
  </si>
  <si>
    <t>11.</t>
  </si>
  <si>
    <t>CIESZYN UL. SARKANDRA 3</t>
  </si>
  <si>
    <t>ZAMKI, GAŚNICE</t>
  </si>
  <si>
    <t>Teatr im Adama Mickiewicza</t>
  </si>
  <si>
    <t>Biblioteka  Miejska Cieszyn, ul. Głęboka 15</t>
  </si>
  <si>
    <t>System sygnalizacji Ppoż</t>
  </si>
  <si>
    <t>Zespół Pieśni i Tańca Ziemi Cieszyńskiej im Janiny Marcinkowej</t>
  </si>
  <si>
    <t>43 - 400 Cieszyn, ul. Stary Targ 4</t>
  </si>
  <si>
    <t>brak specjalistycznego zabezpieczenia, jedyne zabezpieczenie to zamykane pod klucz drzwi do każdego pomieszczenie</t>
  </si>
  <si>
    <t>Rynek 1 / Srebrna 2</t>
  </si>
  <si>
    <t>System monitoringu czujnikami ruch oraz czujnikami p.poż. wraz z monitoringiem wizyjnym w zakresie wejścia głównego oraz Referatu Podatków</t>
  </si>
  <si>
    <t>Ratuszowa 1</t>
  </si>
  <si>
    <t>System monitoringu czujnikami ruch oraz czujnikami p.poż.</t>
  </si>
  <si>
    <t>System monitoringu czujnikami ruch oraz czujnikami p.poż. wraz z monitoringiem wizyjnym w zakresie wejścia głównego (online - Straż Miejska)</t>
  </si>
  <si>
    <t>Wzgórze Zamkowe</t>
  </si>
  <si>
    <t>SP nr 5</t>
  </si>
  <si>
    <t>Sale gimnastyczne w Schronisku Młodzieżowym, 43-400 Cieszyn, ul. Błogocka 24</t>
  </si>
  <si>
    <t>gaśnice / monitoring</t>
  </si>
  <si>
    <t>Basen pływacki,kryty przy Szkole Podstawowej Nr 4 w Cieszynie, pl. Wolności 7A</t>
  </si>
  <si>
    <t>hudranty, gaśnice / monitoring</t>
  </si>
  <si>
    <t>Basen pływacki, kryty przy UŚ w Cieszynie, ul. Ingancego Paderewskiego 9</t>
  </si>
  <si>
    <t>Przedszkole nr 16</t>
  </si>
  <si>
    <t>Przedszkole nr 16 Ul. bielska 75 Cieszyn</t>
  </si>
  <si>
    <t>gaśnice, hydranty, kraty w oknach niektórych pomieszczeń, lokator w mieszkaniu służbowym w budynku przedszkola</t>
  </si>
  <si>
    <t>Tabela nr 5 - Szkodowość w Gminie Cieszyn w latach 2016 - 2019</t>
  </si>
  <si>
    <t>Zagregowana szkodowość za ostanie 4 lata.</t>
  </si>
  <si>
    <t>Ubezpieczenie mienie od ognia i innych zdzarzeń losowych wraz z szybami</t>
  </si>
  <si>
    <t>Ubezpieczenie mienia o kradzieży z włamaniem i rabunku wraz z dewastacją</t>
  </si>
  <si>
    <t>Ubezpieczenie sprzętu elektronicznego od wszystkich ryzyk</t>
  </si>
  <si>
    <t>Ubezpieczenie odpowiedzialności cywilnej w tym z tytułu zarządzania i administrowania drogami</t>
  </si>
  <si>
    <t>Niniejsza historia szkodowa została opracowana na podstawie zaświadczeń ubezpieczycieli za okres od 01.01.2016 r. do 29.08.2019 r.</t>
  </si>
  <si>
    <t>Data</t>
  </si>
  <si>
    <t>Liczba szkód</t>
  </si>
  <si>
    <t>Suma wypłaconych odszkodowań</t>
  </si>
  <si>
    <t>Krótki opis szkód / ubezpieczony</t>
  </si>
  <si>
    <t>Odpowiedzialność cywilna posiadaczy pojazdów mechanicznych</t>
  </si>
  <si>
    <t>OC p.p.m</t>
  </si>
  <si>
    <t>Autocasco</t>
  </si>
  <si>
    <t>brak szkód</t>
  </si>
  <si>
    <t>Ubezpieczenie mienia od ognia i innych zdarzeń losowych (w tym w ryzyku szyb).</t>
  </si>
  <si>
    <t>Budowle, infrastruktura, budynki, środki trwałe i niskocenne</t>
  </si>
  <si>
    <t>Wypadnięcie części okna oraz uszkodzenie parapetu podczas silnego wiatru. Powstanie zacieków i plam na suficie i ścianie w pokoju nr 6 wskutek awarii kanalizacji. Uszkodzenie drukarki wskutek dostania się do urządzenia mikroskopijnego ciała obcego. Oderwanie się tynku z sufitu w sali zabaw i zajęć w budynku przedszkola . niszczenie balustrady wokół orkiestronu w parku wskutek aktu wandalizmu. Zalanie pomieszczeń w budynku szkoły wskutek pęknięcia rury doprowadzającej wodę do pisuarów w toalecie chłopców. Uszkodzenie okna oraz dolnej częsci rynny prawdopodobnie wskutek aktu wandalizmu dokonanego przez nieznanych sprawców. Uszkodzenie ścian oraz dachu w sali gimnastycznej  wskutek nawałnicy. Zalanie najniższej kondygnacji  budynku przedszkola oraz ścian i sufitów na najwyższej kondygnacji wskutek długotrwałych i intensywnych opadów deszczu. Zalanie dolnej kondygnacji przedszkola w wyniku wybicia kanalizacji podcza gwałtownych opadów deszczu. Zalanie sufitu w sali przedszkolnej oraz magnetofonu, płyty CD i pomocy dydaktycznych wskutek ulewnych deszczy. Zalanie sufitu w sali przedszkolnej oraz magnetofonu, płyty CD i pomocy dydaktycznych wskutek ulewnych deszczy. Uszkodzenie ściany w magazynie szkolnym poprzez intensywne opady dnia poprzedniego. Uszkodzenie altany wskutek pożaru. Zniszczenie ogrodzenia wskutek uderzenia przez pojazd. Uszkodzenie sufitu poprzez nagłe odpadnięcie tynku. Uszkodzenie budynku gospodarczego wskutek odłamania wielkiego konaru drzewa, który upadł z wysokości na budynek. Uszkodzenie namiotu i rynien wskutek silnego wiatru.</t>
  </si>
  <si>
    <t>Zniszczenie słupa ogrodzenia oraz dwóch przęseł przez pojazd. Zalanie lokalu znajdującego się na I piętrze budynku wskutek intensywnych opadów deszczu. Zalanie ścian wewnatrz budynku. Zniszczenie części tynku z motywem zabytkowej sztukaterii wskutek śniegu, mrozu i silnego wiatru. Uszkodzenie plastikowych osłon balustrad na balkonach i tarasach budynku przedszkola oraz zerwanie okucia z murku ogniowego na dachu budynku wskutek działania silnego wiatru. Zerwanie, połamanie plastikowych osłon balustrad na balkonach i tarasach budynku oraz zerwanie okucia z murka ogniowego na dachu budynku wskutek silnego i porywistego wiatru. Zalanie najniższej kondygnacji budynku przedszkola wskutek ulewnych deszczy. Połamanie oprawek okularów podczas lekcji wychowania fizycznego. Uszkodzenie urządzeń sportowych - piłkochwytów wskutek działania silnego wiatru.Zniszczenie dwóch pawilonów ogrodowych wskutek działania silnego wiatru (trąba powietrzna). Uszkodzenie  płyt elewacyjnych  z piaskowca na budynku w wyniku najechania nieustalonego pojazdu ciężarowego. Uszkodzenie windy głównej w budynku, systemu sygnalizacji pożarowej ( centrala), oświetlenia ewakuacyjnego, systemu monitoringu oraz kklimatyzatora wskutek wyladowania atmosferycznego podczas burzy. Uszkodzenie monitoringu oraz systemu przyzywowego w wyniku wyładowania atmosferycznego. Uszkodzenie elementów z tworzywa sztucznego w "kołach czasu" wskutek wandalizmu dokonanego przez nieznanych sprawców. Zalanie pomieszczeń w budynku przedszkola wskutek pęknięcia wężyka doprowadzającego wodę do baterii w umywalce łazienkowej. Uszkodzenie dachu budynku w wyniku silnego wiatru.</t>
  </si>
  <si>
    <t>brak</t>
  </si>
  <si>
    <t>Kradzież jednej ławki oraz listew z drugiej ławki</t>
  </si>
  <si>
    <t>brak rezerw, 5 szkód: brak winy ubezpieczonego</t>
  </si>
  <si>
    <t>brak rezerw, 26 szkód: brak winy ubezpieczonego</t>
  </si>
  <si>
    <t>brak rezerw, 9 szkód: brak winy ubezpieczonego</t>
  </si>
  <si>
    <t>rezerwy: 1 szkoda na 5.000 zł(częściowo wypłacone), 11 szkód: brak winy ubezpieczonego</t>
  </si>
  <si>
    <r>
      <rPr>
        <b/>
        <sz val="9"/>
        <rFont val="Calibri"/>
        <family val="2"/>
        <charset val="238"/>
      </rPr>
      <t>Rezerwy na  niewypłacone odszkodowani i świadczenia:brak</t>
    </r>
  </si>
  <si>
    <t>1 szkoda w wysokości132.609,29 złdotyczą Biblioteki Miejskiej - awaria nagrzewnicy-elementu wentylacji oraz pożar w pomieszczeniu Wypożyczalni dla dorosłych, uszkodzenie sprzętu elektronicznego, niskocenne, 13 szkód dotyczy mienia MZD - infrastruktura i budowle,  2 szkody szyby.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</si>
</sst>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_-* #,##0.00,&quot;zł&quot;_-;\-* #,##0.00,&quot;zł&quot;_-;_-* \-??&quot; zł&quot;_-;_-@_-"/>
    <numFmt numFmtId="165" formatCode="#,##0.00,&quot;zł&quot;"/>
    <numFmt numFmtId="166" formatCode="d/mm/yyyy"/>
    <numFmt numFmtId="167" formatCode="_-* #,##0.00&quot; zł&quot;_-;\-* #,##0.00&quot; zł&quot;_-;_-* \-??&quot; zł&quot;_-;_-@_-"/>
    <numFmt numFmtId="168" formatCode="#,##0.00&quot; zł &quot;;\-#,##0.00&quot; zł &quot;;&quot; -&quot;#&quot; zł &quot;;@\ "/>
  </numFmts>
  <fonts count="40" x14ac:knownFonts="1">
    <font>
      <sz val="10"/>
      <name val="Arial"/>
      <family val="2"/>
      <charset val="238"/>
    </font>
    <font>
      <sz val="18"/>
      <name val="Arial"/>
      <family val="2"/>
      <charset val="238"/>
    </font>
    <font>
      <b/>
      <sz val="18"/>
      <name val="Calibri"/>
      <family val="2"/>
      <charset val="238"/>
    </font>
    <font>
      <sz val="18"/>
      <name val="Calibri"/>
      <family val="2"/>
      <charset val="238"/>
    </font>
    <font>
      <b/>
      <sz val="12"/>
      <name val="Arial"/>
      <family val="2"/>
      <charset val="238"/>
    </font>
    <font>
      <sz val="12"/>
      <name val="Arial"/>
      <family val="2"/>
      <charset val="238"/>
    </font>
    <font>
      <sz val="12"/>
      <name val="Calibri"/>
      <family val="2"/>
      <charset val="238"/>
    </font>
    <font>
      <sz val="16"/>
      <name val="Arial"/>
      <family val="2"/>
      <charset val="238"/>
    </font>
    <font>
      <b/>
      <sz val="20"/>
      <name val="Arial"/>
      <family val="2"/>
      <charset val="238"/>
    </font>
    <font>
      <sz val="14"/>
      <name val="Arial"/>
      <family val="2"/>
      <charset val="238"/>
    </font>
    <font>
      <b/>
      <sz val="16"/>
      <name val="Arial"/>
      <family val="2"/>
      <charset val="238"/>
    </font>
    <font>
      <i/>
      <sz val="16"/>
      <name val="Arial"/>
      <family val="2"/>
      <charset val="238"/>
    </font>
    <font>
      <b/>
      <sz val="14"/>
      <name val="Arial"/>
      <family val="2"/>
      <charset val="238"/>
    </font>
    <font>
      <b/>
      <i/>
      <sz val="16"/>
      <name val="Arial"/>
      <family val="2"/>
      <charset val="238"/>
    </font>
    <font>
      <vertAlign val="superscript"/>
      <sz val="16"/>
      <name val="Arial"/>
      <family val="2"/>
      <charset val="238"/>
    </font>
    <font>
      <sz val="9"/>
      <color indexed="55"/>
      <name val="Tahoma"/>
      <family val="2"/>
      <charset val="238"/>
    </font>
    <font>
      <b/>
      <i/>
      <sz val="12"/>
      <name val="Arial"/>
      <family val="2"/>
      <charset val="238"/>
    </font>
    <font>
      <i/>
      <sz val="12"/>
      <name val="Arial"/>
      <family val="2"/>
      <charset val="238"/>
    </font>
    <font>
      <b/>
      <sz val="16"/>
      <name val="Calibri"/>
      <family val="2"/>
      <charset val="238"/>
    </font>
    <font>
      <sz val="16"/>
      <name val="Calibri"/>
      <family val="2"/>
      <charset val="238"/>
    </font>
    <font>
      <b/>
      <sz val="10"/>
      <name val="Calibri"/>
      <family val="2"/>
      <charset val="238"/>
    </font>
    <font>
      <b/>
      <i/>
      <sz val="10"/>
      <name val="Calibri"/>
      <family val="2"/>
      <charset val="238"/>
    </font>
    <font>
      <sz val="10"/>
      <name val="Calibri"/>
      <family val="2"/>
      <charset val="238"/>
    </font>
    <font>
      <sz val="8"/>
      <name val="Arial"/>
      <family val="2"/>
      <charset val="238"/>
    </font>
    <font>
      <b/>
      <sz val="8"/>
      <name val="Arial"/>
      <family val="2"/>
      <charset val="238"/>
    </font>
    <font>
      <b/>
      <sz val="12"/>
      <name val="Calibri"/>
      <family val="2"/>
      <charset val="238"/>
    </font>
    <font>
      <sz val="10"/>
      <name val="Arial"/>
      <family val="2"/>
      <charset val="238"/>
    </font>
    <font>
      <b/>
      <sz val="9"/>
      <name val="Calibri"/>
      <family val="2"/>
      <charset val="238"/>
    </font>
    <font>
      <sz val="9"/>
      <name val="Calibri"/>
      <family val="2"/>
      <charset val="238"/>
    </font>
    <font>
      <sz val="9"/>
      <name val="Arial"/>
      <family val="2"/>
      <charset val="238"/>
    </font>
    <font>
      <u/>
      <sz val="10"/>
      <color rgb="FF0000FF"/>
      <name val="Arial"/>
      <family val="2"/>
      <charset val="238"/>
    </font>
    <font>
      <b/>
      <sz val="12"/>
      <color rgb="FFFF0000"/>
      <name val="Arial"/>
      <family val="2"/>
      <charset val="238"/>
    </font>
    <font>
      <sz val="18"/>
      <color rgb="FF000000"/>
      <name val="Calibri"/>
      <family val="2"/>
      <charset val="238"/>
    </font>
    <font>
      <u/>
      <sz val="18"/>
      <color rgb="FF0000FF"/>
      <name val="Arial"/>
      <family val="2"/>
      <charset val="238"/>
    </font>
    <font>
      <sz val="16"/>
      <color rgb="FFFF0000"/>
      <name val="Arial"/>
      <family val="2"/>
      <charset val="238"/>
    </font>
    <font>
      <sz val="14"/>
      <color rgb="FFFF0000"/>
      <name val="Arial"/>
      <family val="2"/>
      <charset val="238"/>
    </font>
    <font>
      <sz val="16"/>
      <color rgb="FF000000"/>
      <name val="Arial"/>
      <family val="2"/>
      <charset val="238"/>
    </font>
    <font>
      <sz val="12"/>
      <color rgb="FF000000"/>
      <name val="Arial"/>
      <family val="2"/>
      <charset val="238"/>
    </font>
    <font>
      <b/>
      <sz val="10"/>
      <color rgb="FFFF0000"/>
      <name val="Calibri"/>
      <family val="2"/>
      <charset val="238"/>
    </font>
    <font>
      <b/>
      <sz val="20"/>
      <color rgb="FF000000"/>
      <name val="Arial"/>
      <family val="2"/>
      <charset val="238"/>
    </font>
  </fonts>
  <fills count="12">
    <fill>
      <patternFill patternType="none"/>
    </fill>
    <fill>
      <patternFill patternType="gray125"/>
    </fill>
    <fill>
      <patternFill patternType="solid">
        <fgColor rgb="FF99CC00"/>
        <bgColor rgb="FF92D050"/>
      </patternFill>
    </fill>
    <fill>
      <patternFill patternType="solid">
        <fgColor rgb="FFFFFF00"/>
        <bgColor rgb="FFFFFF00"/>
      </patternFill>
    </fill>
    <fill>
      <patternFill patternType="solid">
        <fgColor rgb="FFBFBFBF"/>
        <bgColor rgb="FFC0C0C0"/>
      </patternFill>
    </fill>
    <fill>
      <patternFill patternType="solid">
        <fgColor rgb="FFFFCC00"/>
        <bgColor rgb="FFFFC000"/>
      </patternFill>
    </fill>
    <fill>
      <patternFill patternType="solid">
        <fgColor rgb="FFC0C0C0"/>
        <bgColor rgb="FFBFBFBF"/>
      </patternFill>
    </fill>
    <fill>
      <patternFill patternType="solid">
        <fgColor rgb="FFFFFFFF"/>
        <bgColor rgb="FFFFFFCC"/>
      </patternFill>
    </fill>
    <fill>
      <patternFill patternType="solid">
        <fgColor rgb="FF92D050"/>
        <bgColor rgb="FF99CC00"/>
      </patternFill>
    </fill>
    <fill>
      <patternFill patternType="solid">
        <fgColor rgb="FFFFC000"/>
        <bgColor rgb="FFFFCC00"/>
      </patternFill>
    </fill>
    <fill>
      <patternFill patternType="solid">
        <fgColor rgb="FFFFFF99"/>
        <bgColor rgb="FFFFFFCC"/>
      </patternFill>
    </fill>
    <fill>
      <patternFill patternType="solid">
        <fgColor rgb="FF00B050"/>
        <bgColor rgb="FF00808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30" fillId="0" borderId="0" applyBorder="0" applyProtection="0"/>
    <xf numFmtId="164" fontId="26" fillId="0" borderId="0" applyBorder="0" applyProtection="0"/>
    <xf numFmtId="164" fontId="26" fillId="0" borderId="0" applyBorder="0" applyProtection="0"/>
  </cellStyleXfs>
  <cellXfs count="458">
    <xf numFmtId="0" fontId="0" fillId="0" borderId="0" xfId="0"/>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4" fontId="11"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1" fillId="0" borderId="0" xfId="0" applyFont="1" applyAlignment="1"/>
    <xf numFmtId="0" fontId="1" fillId="0" borderId="0" xfId="0" applyFont="1" applyAlignment="1">
      <alignment wrapText="1"/>
    </xf>
    <xf numFmtId="165" fontId="1" fillId="0" borderId="0" xfId="0" applyNumberFormat="1" applyFont="1" applyAlignment="1"/>
    <xf numFmtId="165" fontId="1" fillId="0" borderId="0" xfId="0" applyNumberFormat="1" applyFont="1" applyAlignment="1">
      <alignment wrapText="1"/>
    </xf>
    <xf numFmtId="0" fontId="2" fillId="0" borderId="0" xfId="0" applyFont="1" applyAlignment="1">
      <alignment vertical="center"/>
    </xf>
    <xf numFmtId="0" fontId="3" fillId="0" borderId="0" xfId="0" applyFont="1" applyAlignment="1">
      <alignment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0" fontId="3" fillId="3" borderId="3" xfId="0" applyFont="1" applyFill="1" applyBorder="1" applyAlignment="1">
      <alignment vertical="center"/>
    </xf>
    <xf numFmtId="0" fontId="3" fillId="3" borderId="5" xfId="0" applyFont="1" applyFill="1" applyBorder="1" applyAlignment="1">
      <alignment vertical="center"/>
    </xf>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3" fillId="3" borderId="5" xfId="0" applyFont="1" applyFill="1" applyBorder="1" applyAlignment="1">
      <alignment vertical="center" wrapText="1"/>
    </xf>
    <xf numFmtId="165" fontId="3" fillId="3" borderId="5" xfId="0" applyNumberFormat="1" applyFont="1" applyFill="1" applyBorder="1" applyAlignment="1">
      <alignment vertical="center"/>
    </xf>
    <xf numFmtId="165" fontId="3" fillId="3" borderId="5" xfId="0" applyNumberFormat="1" applyFont="1" applyFill="1" applyBorder="1" applyAlignment="1">
      <alignment vertical="center" wrapText="1"/>
    </xf>
    <xf numFmtId="0" fontId="3" fillId="3" borderId="6"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165" fontId="3" fillId="2" borderId="5" xfId="0" applyNumberFormat="1" applyFont="1" applyFill="1" applyBorder="1" applyAlignment="1">
      <alignment vertical="center"/>
    </xf>
    <xf numFmtId="165" fontId="3" fillId="2" borderId="5" xfId="0" applyNumberFormat="1" applyFont="1" applyFill="1" applyBorder="1" applyAlignment="1">
      <alignment vertical="center" wrapText="1"/>
    </xf>
    <xf numFmtId="0" fontId="3" fillId="2" borderId="6"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2" fillId="0" borderId="0" xfId="0" applyFont="1" applyAlignment="1">
      <alignment vertical="center"/>
    </xf>
    <xf numFmtId="49" fontId="3" fillId="0" borderId="1" xfId="0" applyNumberFormat="1" applyFont="1" applyBorder="1" applyAlignment="1">
      <alignment horizontal="center" vertical="center" wrapText="1"/>
    </xf>
    <xf numFmtId="0" fontId="33" fillId="0" borderId="0" xfId="1" applyFont="1" applyBorder="1" applyAlignment="1" applyProtection="1">
      <alignment vertical="center"/>
    </xf>
    <xf numFmtId="0" fontId="6" fillId="0" borderId="1" xfId="0" applyFont="1" applyBorder="1" applyAlignment="1">
      <alignment horizontal="center" vertical="center"/>
    </xf>
    <xf numFmtId="0" fontId="3" fillId="0" borderId="0" xfId="0" applyFont="1" applyAlignment="1">
      <alignment vertical="center" wrapText="1"/>
    </xf>
    <xf numFmtId="0" fontId="6" fillId="0" borderId="1" xfId="0" applyFont="1" applyBorder="1" applyAlignment="1">
      <alignment horizontal="left" vertical="center" wrapText="1"/>
    </xf>
    <xf numFmtId="0" fontId="7" fillId="0" borderId="0" xfId="0" applyFont="1"/>
    <xf numFmtId="0" fontId="9" fillId="0" borderId="0" xfId="0" applyFont="1"/>
    <xf numFmtId="0" fontId="10"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9" fillId="0" borderId="0" xfId="0" applyFont="1" applyAlignment="1">
      <alignment horizontal="right" vertical="center" wrapText="1"/>
    </xf>
    <xf numFmtId="0" fontId="10"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165" fontId="34" fillId="3" borderId="5" xfId="0" applyNumberFormat="1" applyFont="1" applyFill="1" applyBorder="1" applyAlignment="1">
      <alignment horizontal="center" vertical="center" wrapText="1"/>
    </xf>
    <xf numFmtId="0" fontId="35" fillId="3" borderId="5" xfId="0" applyFont="1" applyFill="1" applyBorder="1" applyAlignment="1">
      <alignment horizontal="right" vertical="center" wrapText="1"/>
    </xf>
    <xf numFmtId="0" fontId="34" fillId="3" borderId="5" xfId="0" applyFont="1" applyFill="1" applyBorder="1" applyAlignment="1">
      <alignment vertical="center" wrapText="1"/>
    </xf>
    <xf numFmtId="0" fontId="7" fillId="3" borderId="5" xfId="0" applyFont="1" applyFill="1" applyBorder="1" applyAlignment="1">
      <alignment vertical="center" wrapText="1"/>
    </xf>
    <xf numFmtId="0" fontId="7" fillId="0" borderId="7"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2" applyNumberFormat="1" applyFont="1" applyBorder="1" applyAlignment="1">
      <alignment horizontal="center" vertical="center" wrapText="1"/>
    </xf>
    <xf numFmtId="165" fontId="7" fillId="0" borderId="1" xfId="2" applyNumberFormat="1" applyFont="1" applyBorder="1" applyAlignment="1">
      <alignment horizontal="center" vertical="center" wrapText="1"/>
    </xf>
    <xf numFmtId="0" fontId="9" fillId="0" borderId="1" xfId="2" applyNumberFormat="1" applyFont="1" applyBorder="1" applyAlignment="1">
      <alignment horizontal="right" vertical="center" wrapText="1"/>
    </xf>
    <xf numFmtId="0" fontId="7" fillId="0" borderId="1" xfId="0" applyFont="1" applyBorder="1" applyAlignment="1">
      <alignment vertical="center" wrapText="1"/>
    </xf>
    <xf numFmtId="0" fontId="7" fillId="0" borderId="1" xfId="2" applyNumberFormat="1" applyFont="1" applyBorder="1" applyAlignment="1">
      <alignment horizontal="left" vertical="center" wrapText="1"/>
    </xf>
    <xf numFmtId="0" fontId="34" fillId="0" borderId="1" xfId="0" applyFont="1" applyBorder="1" applyAlignment="1">
      <alignment horizontal="center" vertical="center" wrapText="1"/>
    </xf>
    <xf numFmtId="0" fontId="11" fillId="0" borderId="1" xfId="0" applyFont="1" applyBorder="1" applyAlignment="1">
      <alignment horizontal="center" vertical="center" wrapText="1"/>
    </xf>
    <xf numFmtId="165" fontId="9" fillId="0" borderId="1" xfId="2" applyNumberFormat="1" applyFont="1" applyBorder="1" applyAlignment="1">
      <alignment horizontal="right"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5" fillId="0" borderId="0" xfId="0" applyFont="1" applyAlignment="1">
      <alignment horizontal="right" vertical="center" wrapText="1"/>
    </xf>
    <xf numFmtId="0" fontId="7" fillId="0" borderId="0" xfId="0" applyFont="1" applyAlignment="1">
      <alignment vertical="center" wrapText="1"/>
    </xf>
    <xf numFmtId="0" fontId="34" fillId="0" borderId="8" xfId="0" applyFont="1" applyBorder="1" applyAlignment="1">
      <alignment horizontal="center" vertical="center" wrapText="1"/>
    </xf>
    <xf numFmtId="0" fontId="34" fillId="0" borderId="8" xfId="0" applyFont="1" applyBorder="1" applyAlignment="1">
      <alignment vertical="center" wrapText="1"/>
    </xf>
    <xf numFmtId="0" fontId="7" fillId="3" borderId="1" xfId="0" applyFont="1" applyFill="1" applyBorder="1" applyAlignment="1">
      <alignment horizontal="left" vertical="center" wrapText="1"/>
    </xf>
    <xf numFmtId="165" fontId="7" fillId="3" borderId="5" xfId="0" applyNumberFormat="1" applyFont="1" applyFill="1" applyBorder="1" applyAlignment="1">
      <alignment horizontal="center" vertical="center" wrapText="1"/>
    </xf>
    <xf numFmtId="0" fontId="9" fillId="3" borderId="5" xfId="0" applyFont="1" applyFill="1" applyBorder="1" applyAlignment="1">
      <alignment horizontal="righ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4" fontId="7" fillId="0" borderId="2" xfId="0" applyNumberFormat="1" applyFont="1" applyBorder="1" applyAlignment="1">
      <alignment horizontal="center" vertical="center" wrapText="1"/>
    </xf>
    <xf numFmtId="4" fontId="9" fillId="0" borderId="2" xfId="0" applyNumberFormat="1" applyFont="1" applyBorder="1" applyAlignment="1">
      <alignment horizontal="right" vertical="center" wrapText="1"/>
    </xf>
    <xf numFmtId="0" fontId="36" fillId="0" borderId="2" xfId="0" applyFont="1" applyBorder="1" applyAlignment="1">
      <alignment horizontal="center" vertical="center" wrapText="1"/>
    </xf>
    <xf numFmtId="0" fontId="36" fillId="0" borderId="2" xfId="0" applyFont="1" applyBorder="1" applyAlignment="1">
      <alignment horizontal="left" vertical="center" wrapText="1"/>
    </xf>
    <xf numFmtId="0" fontId="36" fillId="0" borderId="3"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left" vertical="center" wrapText="1"/>
    </xf>
    <xf numFmtId="0" fontId="7" fillId="0" borderId="3" xfId="0" applyFont="1" applyBorder="1" applyAlignment="1">
      <alignment horizontal="center" vertical="center" wrapText="1"/>
    </xf>
    <xf numFmtId="0" fontId="36" fillId="0" borderId="4" xfId="0" applyFont="1" applyBorder="1" applyAlignment="1">
      <alignment horizontal="left" vertical="center" wrapText="1"/>
    </xf>
    <xf numFmtId="0" fontId="36" fillId="0" borderId="4"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 xfId="0" applyFont="1" applyBorder="1" applyAlignment="1">
      <alignment horizontal="right" vertical="center" wrapText="1" shrinkToFit="1"/>
    </xf>
    <xf numFmtId="0" fontId="7" fillId="0" borderId="1" xfId="0" applyFont="1" applyBorder="1" applyAlignment="1">
      <alignment horizontal="left" vertical="center" wrapText="1" shrinkToFi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65" fontId="12" fillId="0" borderId="1" xfId="2" applyNumberFormat="1" applyFont="1" applyBorder="1" applyAlignment="1">
      <alignment horizontal="center" vertical="center" wrapText="1"/>
    </xf>
    <xf numFmtId="0" fontId="10" fillId="0" borderId="0" xfId="0" applyFont="1" applyBorder="1" applyAlignment="1">
      <alignment horizontal="center" vertical="center" wrapText="1"/>
    </xf>
    <xf numFmtId="165" fontId="10" fillId="0" borderId="0" xfId="2" applyNumberFormat="1" applyFont="1" applyBorder="1" applyAlignment="1">
      <alignment horizontal="center" vertical="center" wrapText="1"/>
    </xf>
    <xf numFmtId="0" fontId="13" fillId="0" borderId="0" xfId="0" applyFont="1" applyBorder="1" applyAlignment="1">
      <alignment horizontal="center" vertical="center" wrapText="1"/>
    </xf>
    <xf numFmtId="4" fontId="7" fillId="0" borderId="7"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7" fillId="3" borderId="6" xfId="0" applyFont="1" applyFill="1" applyBorder="1" applyAlignment="1">
      <alignment horizontal="center" vertical="center" wrapText="1"/>
    </xf>
    <xf numFmtId="4" fontId="7" fillId="0" borderId="2" xfId="0" applyNumberFormat="1"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4" fontId="11" fillId="0" borderId="1" xfId="0" applyNumberFormat="1"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wrapText="1"/>
    </xf>
    <xf numFmtId="165" fontId="9" fillId="0" borderId="1" xfId="0" applyNumberFormat="1" applyFont="1" applyBorder="1" applyAlignment="1">
      <alignment horizontal="right" vertical="center" wrapText="1"/>
    </xf>
    <xf numFmtId="49" fontId="7"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7" fillId="0" borderId="2" xfId="0" applyFont="1" applyBorder="1" applyAlignment="1">
      <alignment vertical="center" wrapText="1"/>
    </xf>
    <xf numFmtId="0" fontId="9" fillId="0" borderId="2" xfId="0" applyFont="1" applyBorder="1" applyAlignment="1">
      <alignment horizontal="right" vertical="center" wrapText="1"/>
    </xf>
    <xf numFmtId="4" fontId="11" fillId="0" borderId="2" xfId="0" applyNumberFormat="1" applyFont="1" applyBorder="1" applyAlignment="1">
      <alignment vertical="center" wrapText="1"/>
    </xf>
    <xf numFmtId="0" fontId="10" fillId="0" borderId="1" xfId="0" applyFont="1" applyBorder="1" applyAlignment="1">
      <alignment vertical="center" wrapText="1"/>
    </xf>
    <xf numFmtId="0" fontId="34"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7" xfId="0" applyFont="1" applyBorder="1" applyAlignment="1">
      <alignment vertical="center" wrapText="1"/>
    </xf>
    <xf numFmtId="165" fontId="7" fillId="0" borderId="1" xfId="0" applyNumberFormat="1" applyFont="1" applyBorder="1" applyAlignment="1">
      <alignment vertical="center" wrapText="1"/>
    </xf>
    <xf numFmtId="0" fontId="7" fillId="0" borderId="4" xfId="0" applyFont="1" applyBorder="1" applyAlignment="1">
      <alignment vertical="center" wrapText="1"/>
    </xf>
    <xf numFmtId="165" fontId="7" fillId="2" borderId="1" xfId="0" applyNumberFormat="1" applyFont="1" applyFill="1" applyBorder="1" applyAlignment="1">
      <alignment horizontal="center" vertical="center" wrapText="1"/>
    </xf>
    <xf numFmtId="0" fontId="7" fillId="0" borderId="0" xfId="0" applyFont="1" applyBorder="1" applyAlignment="1">
      <alignment vertical="center" wrapText="1"/>
    </xf>
    <xf numFmtId="4" fontId="7" fillId="0" borderId="1" xfId="0" applyNumberFormat="1" applyFont="1" applyBorder="1" applyAlignment="1">
      <alignment vertical="center" wrapText="1"/>
    </xf>
    <xf numFmtId="0" fontId="34" fillId="3" borderId="3" xfId="0" applyFont="1" applyFill="1" applyBorder="1" applyAlignment="1">
      <alignment horizontal="center" vertical="center" wrapText="1"/>
    </xf>
    <xf numFmtId="165" fontId="7" fillId="0" borderId="0" xfId="0" applyNumberFormat="1"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xf numFmtId="0" fontId="4" fillId="0" borderId="0" xfId="0" applyFont="1" applyAlignment="1">
      <alignment horizontal="left" vertical="center"/>
    </xf>
    <xf numFmtId="0" fontId="5" fillId="0" borderId="0" xfId="0" applyFont="1" applyAlignment="1">
      <alignment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2" applyNumberFormat="1" applyFont="1" applyBorder="1" applyAlignment="1">
      <alignment vertical="center" wrapText="1"/>
    </xf>
    <xf numFmtId="166" fontId="5" fillId="0" borderId="1" xfId="2" applyNumberFormat="1" applyFont="1" applyBorder="1" applyAlignment="1">
      <alignment horizontal="center" vertical="center" wrapText="1"/>
    </xf>
    <xf numFmtId="0" fontId="5" fillId="0" borderId="1" xfId="0" applyFont="1" applyBorder="1" applyAlignment="1">
      <alignment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0" borderId="1" xfId="2" applyNumberFormat="1" applyFont="1" applyBorder="1" applyAlignment="1">
      <alignment vertical="center"/>
    </xf>
    <xf numFmtId="167" fontId="5" fillId="0" borderId="1" xfId="2" applyNumberFormat="1" applyFont="1" applyBorder="1" applyAlignment="1">
      <alignment horizontal="center" wrapText="1"/>
    </xf>
    <xf numFmtId="0" fontId="5"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37" fillId="0" borderId="1" xfId="0" applyFont="1" applyBorder="1" applyAlignment="1">
      <alignment vertical="center"/>
    </xf>
    <xf numFmtId="166" fontId="37" fillId="0" borderId="1" xfId="0" applyNumberFormat="1" applyFont="1" applyBorder="1" applyAlignment="1">
      <alignment horizontal="center" vertical="center"/>
    </xf>
    <xf numFmtId="0" fontId="37" fillId="0" borderId="1" xfId="0" applyFont="1" applyBorder="1" applyAlignment="1">
      <alignment horizontal="left" vertical="center"/>
    </xf>
    <xf numFmtId="4" fontId="37" fillId="0" borderId="1" xfId="0" applyNumberFormat="1" applyFont="1" applyBorder="1" applyAlignment="1">
      <alignment vertical="center"/>
    </xf>
    <xf numFmtId="0" fontId="37" fillId="0" borderId="1" xfId="0" applyFont="1" applyBorder="1" applyAlignment="1">
      <alignment horizontal="center" vertical="center"/>
    </xf>
    <xf numFmtId="166"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1" xfId="0" applyFont="1" applyBorder="1" applyAlignment="1">
      <alignment horizontal="center"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5" fillId="0" borderId="1" xfId="0" applyFont="1" applyBorder="1" applyAlignment="1">
      <alignment vertical="center"/>
    </xf>
    <xf numFmtId="49" fontId="5" fillId="0" borderId="1" xfId="0" applyNumberFormat="1" applyFont="1" applyBorder="1" applyAlignment="1">
      <alignment horizontal="center" vertical="center"/>
    </xf>
    <xf numFmtId="0" fontId="5" fillId="0" borderId="0" xfId="0" applyFont="1" applyBorder="1" applyAlignment="1">
      <alignment horizontal="center" vertical="center" wrapText="1"/>
    </xf>
    <xf numFmtId="0" fontId="4"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xf>
    <xf numFmtId="0" fontId="5" fillId="6" borderId="0" xfId="0" applyFont="1" applyFill="1" applyAlignment="1">
      <alignment vertical="center"/>
    </xf>
    <xf numFmtId="0" fontId="5" fillId="0" borderId="10" xfId="0" applyFont="1" applyBorder="1" applyAlignment="1">
      <alignment vertical="center" wrapTex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vertical="center" wrapText="1"/>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5" fillId="0" borderId="4" xfId="0" applyFont="1" applyBorder="1" applyAlignment="1">
      <alignment horizontal="center" vertical="center" wrapText="1"/>
    </xf>
    <xf numFmtId="0" fontId="4" fillId="2" borderId="4" xfId="0" applyFont="1" applyFill="1" applyBorder="1" applyAlignment="1">
      <alignment vertical="center" wrapText="1"/>
    </xf>
    <xf numFmtId="0" fontId="5"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6" borderId="3" xfId="0" applyFont="1" applyFill="1" applyBorder="1" applyAlignment="1">
      <alignment horizontal="center"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9" fillId="0" borderId="0" xfId="0" applyFont="1" applyAlignment="1">
      <alignment horizontal="center"/>
    </xf>
    <xf numFmtId="0" fontId="9" fillId="0" borderId="0" xfId="0" applyFont="1" applyAlignment="1"/>
    <xf numFmtId="165" fontId="9" fillId="0" borderId="0" xfId="0" applyNumberFormat="1" applyFont="1" applyAlignment="1">
      <alignment horizontal="right"/>
    </xf>
    <xf numFmtId="0" fontId="12" fillId="0" borderId="0" xfId="0" applyFont="1" applyAlignment="1">
      <alignment vertical="center"/>
    </xf>
    <xf numFmtId="0" fontId="12" fillId="4" borderId="1" xfId="0" applyFont="1" applyFill="1" applyBorder="1" applyAlignment="1">
      <alignment horizontal="center" vertical="center"/>
    </xf>
    <xf numFmtId="165" fontId="12" fillId="4"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65" fontId="9" fillId="0" borderId="1" xfId="0" applyNumberFormat="1" applyFont="1" applyBorder="1" applyAlignment="1">
      <alignment horizontal="right" vertical="center"/>
    </xf>
    <xf numFmtId="165" fontId="35" fillId="0" borderId="1" xfId="3" applyNumberFormat="1" applyFont="1" applyBorder="1" applyAlignment="1" applyProtection="1">
      <alignment horizontal="right" vertical="center" wrapText="1"/>
    </xf>
    <xf numFmtId="0" fontId="9"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49" fontId="9" fillId="0" borderId="1" xfId="0" applyNumberFormat="1" applyFont="1" applyBorder="1" applyAlignment="1">
      <alignment vertical="center" wrapText="1"/>
    </xf>
    <xf numFmtId="0" fontId="12" fillId="2" borderId="1" xfId="0" applyFont="1" applyFill="1" applyBorder="1" applyAlignment="1">
      <alignment horizontal="right" vertical="center"/>
    </xf>
    <xf numFmtId="0" fontId="7" fillId="0" borderId="0" xfId="0" applyFont="1" applyAlignment="1">
      <alignment horizontal="center"/>
    </xf>
    <xf numFmtId="0" fontId="7" fillId="0" borderId="0" xfId="0" applyFont="1" applyAlignment="1"/>
    <xf numFmtId="49" fontId="7" fillId="0" borderId="0" xfId="0" applyNumberFormat="1" applyFont="1" applyAlignment="1">
      <alignment horizontal="center"/>
    </xf>
    <xf numFmtId="1" fontId="7" fillId="0" borderId="0" xfId="0" applyNumberFormat="1" applyFont="1" applyAlignment="1">
      <alignment horizontal="center"/>
    </xf>
    <xf numFmtId="0" fontId="18" fillId="0" borderId="0" xfId="0" applyFont="1" applyAlignment="1">
      <alignment vertical="center"/>
    </xf>
    <xf numFmtId="0" fontId="18" fillId="0" borderId="0" xfId="0" applyFont="1" applyAlignment="1">
      <alignment horizontal="center" vertical="center"/>
    </xf>
    <xf numFmtId="0" fontId="18" fillId="4" borderId="1" xfId="2" applyNumberFormat="1" applyFont="1" applyFill="1" applyBorder="1" applyAlignment="1">
      <alignment horizontal="center" vertical="center"/>
    </xf>
    <xf numFmtId="0" fontId="18" fillId="4" borderId="1" xfId="2" applyNumberFormat="1" applyFont="1" applyFill="1" applyBorder="1" applyAlignment="1">
      <alignment vertical="center" wrapText="1"/>
    </xf>
    <xf numFmtId="49" fontId="18" fillId="4" borderId="1" xfId="2" applyNumberFormat="1" applyFont="1" applyFill="1" applyBorder="1" applyAlignment="1">
      <alignment horizontal="center" vertical="center" wrapText="1"/>
    </xf>
    <xf numFmtId="1" fontId="18" fillId="4" borderId="1" xfId="2" applyNumberFormat="1" applyFont="1" applyFill="1" applyBorder="1" applyAlignment="1">
      <alignment horizontal="center" vertical="center" wrapText="1"/>
    </xf>
    <xf numFmtId="164" fontId="18" fillId="4" borderId="1" xfId="2" applyNumberFormat="1" applyFont="1" applyFill="1" applyBorder="1" applyAlignment="1">
      <alignment horizontal="center" vertical="center" wrapText="1"/>
    </xf>
    <xf numFmtId="1" fontId="19" fillId="3" borderId="2" xfId="2" applyNumberFormat="1" applyFont="1" applyFill="1" applyBorder="1" applyAlignment="1" applyProtection="1">
      <alignment horizontal="center" vertical="center"/>
    </xf>
    <xf numFmtId="168" fontId="19" fillId="3" borderId="2" xfId="2" applyNumberFormat="1" applyFont="1" applyFill="1" applyBorder="1" applyAlignment="1">
      <alignment horizontal="center" vertical="center"/>
    </xf>
    <xf numFmtId="0" fontId="19" fillId="0" borderId="2" xfId="2" applyNumberFormat="1" applyFont="1" applyBorder="1" applyAlignment="1">
      <alignment horizontal="center" vertical="center" wrapText="1"/>
    </xf>
    <xf numFmtId="0" fontId="19" fillId="0" borderId="2" xfId="2" applyNumberFormat="1" applyFont="1" applyBorder="1" applyAlignment="1">
      <alignment vertical="center" wrapText="1"/>
    </xf>
    <xf numFmtId="49" fontId="19" fillId="0" borderId="2" xfId="2" applyNumberFormat="1" applyFont="1" applyBorder="1" applyAlignment="1">
      <alignment horizontal="center" vertical="center" wrapText="1"/>
    </xf>
    <xf numFmtId="1" fontId="19" fillId="0" borderId="2" xfId="2" applyNumberFormat="1" applyFont="1" applyBorder="1" applyAlignment="1" applyProtection="1">
      <alignment horizontal="center" vertical="center"/>
    </xf>
    <xf numFmtId="168" fontId="19" fillId="0" borderId="2" xfId="2" applyNumberFormat="1" applyFont="1" applyBorder="1" applyAlignment="1">
      <alignment horizontal="center" vertical="center"/>
    </xf>
    <xf numFmtId="168" fontId="19" fillId="0" borderId="10" xfId="2" applyNumberFormat="1" applyFont="1" applyBorder="1" applyAlignment="1">
      <alignment horizontal="center" vertical="center" wrapText="1"/>
    </xf>
    <xf numFmtId="0" fontId="19" fillId="6" borderId="0" xfId="0" applyFont="1" applyFill="1" applyAlignment="1">
      <alignment horizontal="center" vertical="center"/>
    </xf>
    <xf numFmtId="0" fontId="19" fillId="0" borderId="1" xfId="2" applyNumberFormat="1" applyFont="1" applyBorder="1" applyAlignment="1">
      <alignment vertical="center"/>
    </xf>
    <xf numFmtId="49" fontId="19" fillId="0" borderId="1" xfId="2" applyNumberFormat="1" applyFont="1" applyBorder="1" applyAlignment="1">
      <alignment horizontal="center" vertical="center" wrapText="1"/>
    </xf>
    <xf numFmtId="164" fontId="19" fillId="0" borderId="1" xfId="2" applyFont="1" applyBorder="1" applyAlignment="1" applyProtection="1">
      <alignment horizontal="center" vertical="center"/>
    </xf>
    <xf numFmtId="164" fontId="19" fillId="0" borderId="4" xfId="2" applyFont="1" applyBorder="1" applyAlignment="1" applyProtection="1">
      <alignment horizontal="center" vertical="center"/>
    </xf>
    <xf numFmtId="0" fontId="18" fillId="0" borderId="0" xfId="2" applyNumberFormat="1" applyFont="1" applyBorder="1" applyAlignment="1">
      <alignment vertical="center"/>
    </xf>
    <xf numFmtId="49" fontId="18" fillId="0" borderId="0" xfId="2" applyNumberFormat="1" applyFont="1" applyBorder="1" applyAlignment="1">
      <alignment horizontal="center" vertical="center"/>
    </xf>
    <xf numFmtId="1" fontId="18" fillId="0" borderId="0" xfId="2" applyNumberFormat="1" applyFont="1" applyBorder="1" applyAlignment="1">
      <alignment horizontal="center" vertical="center"/>
    </xf>
    <xf numFmtId="0" fontId="18" fillId="2" borderId="1" xfId="2" applyNumberFormat="1" applyFont="1" applyFill="1" applyBorder="1" applyAlignment="1">
      <alignment horizontal="center" vertical="center"/>
    </xf>
    <xf numFmtId="1" fontId="19" fillId="3" borderId="3" xfId="2" applyNumberFormat="1" applyFont="1" applyFill="1" applyBorder="1" applyAlignment="1" applyProtection="1">
      <alignment horizontal="center" vertical="center"/>
    </xf>
    <xf numFmtId="164" fontId="19" fillId="3" borderId="1" xfId="2" applyFont="1" applyFill="1" applyBorder="1" applyAlignment="1" applyProtection="1">
      <alignment horizontal="center" vertical="center"/>
    </xf>
    <xf numFmtId="1" fontId="19" fillId="0" borderId="7" xfId="2" applyNumberFormat="1" applyFont="1" applyBorder="1" applyAlignment="1" applyProtection="1">
      <alignment horizontal="center" vertical="center"/>
    </xf>
    <xf numFmtId="168" fontId="19" fillId="0" borderId="1" xfId="2" applyNumberFormat="1" applyFont="1" applyBorder="1" applyAlignment="1">
      <alignment horizontal="center" vertical="center"/>
    </xf>
    <xf numFmtId="0" fontId="19" fillId="0" borderId="0" xfId="0" applyFont="1" applyAlignment="1">
      <alignment horizontal="center" vertical="center"/>
    </xf>
    <xf numFmtId="164" fontId="19" fillId="3" borderId="1" xfId="2" applyFont="1" applyFill="1" applyBorder="1" applyAlignment="1" applyProtection="1">
      <alignment horizontal="left" vertical="center"/>
    </xf>
    <xf numFmtId="0" fontId="19" fillId="0" borderId="0" xfId="0" applyFont="1" applyAlignment="1">
      <alignment horizontal="left" vertical="center"/>
    </xf>
    <xf numFmtId="0" fontId="19" fillId="0" borderId="2" xfId="2" applyNumberFormat="1" applyFont="1" applyBorder="1" applyAlignment="1">
      <alignment vertical="center"/>
    </xf>
    <xf numFmtId="168" fontId="19" fillId="0" borderId="2" xfId="2" applyNumberFormat="1" applyFont="1" applyBorder="1" applyAlignment="1">
      <alignment vertical="center"/>
    </xf>
    <xf numFmtId="0" fontId="19" fillId="0" borderId="0" xfId="0" applyFont="1" applyAlignment="1">
      <alignment vertical="center"/>
    </xf>
    <xf numFmtId="168" fontId="19" fillId="0" borderId="2" xfId="2" applyNumberFormat="1" applyFont="1" applyBorder="1" applyAlignment="1">
      <alignment horizontal="center" vertical="center" wrapText="1"/>
    </xf>
    <xf numFmtId="1" fontId="19" fillId="0" borderId="0" xfId="0" applyNumberFormat="1" applyFont="1" applyAlignment="1">
      <alignment horizontal="center" vertical="center"/>
    </xf>
    <xf numFmtId="1" fontId="19" fillId="3" borderId="3" xfId="0" applyNumberFormat="1"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7" fillId="0" borderId="1" xfId="2" applyNumberFormat="1" applyFont="1" applyBorder="1" applyAlignment="1">
      <alignment horizontal="left" vertical="center"/>
    </xf>
    <xf numFmtId="0" fontId="7" fillId="0" borderId="1" xfId="0" applyFont="1" applyBorder="1"/>
    <xf numFmtId="0" fontId="19" fillId="0" borderId="1" xfId="0" applyFont="1" applyBorder="1" applyAlignment="1">
      <alignment vertical="center"/>
    </xf>
    <xf numFmtId="168" fontId="19" fillId="0" borderId="1" xfId="2" applyNumberFormat="1" applyFont="1" applyBorder="1" applyAlignment="1">
      <alignment vertical="center"/>
    </xf>
    <xf numFmtId="0" fontId="19" fillId="0" borderId="1" xfId="0" applyFont="1" applyBorder="1" applyAlignment="1">
      <alignment horizontal="left" vertical="center"/>
    </xf>
    <xf numFmtId="0" fontId="19" fillId="0" borderId="0" xfId="0" applyFont="1" applyBorder="1" applyAlignment="1">
      <alignment vertical="center"/>
    </xf>
    <xf numFmtId="0" fontId="18" fillId="2" borderId="2" xfId="2" applyNumberFormat="1" applyFont="1" applyFill="1" applyBorder="1" applyAlignment="1">
      <alignment horizontal="center" vertical="center"/>
    </xf>
    <xf numFmtId="0" fontId="18" fillId="3" borderId="3" xfId="0" applyFont="1" applyFill="1" applyBorder="1" applyAlignment="1">
      <alignment horizontal="left" vertical="center"/>
    </xf>
    <xf numFmtId="0" fontId="18" fillId="3" borderId="5" xfId="0" applyFont="1" applyFill="1" applyBorder="1" applyAlignment="1">
      <alignment vertical="center"/>
    </xf>
    <xf numFmtId="0" fontId="18" fillId="3" borderId="5" xfId="0" applyFont="1" applyFill="1" applyBorder="1" applyAlignment="1">
      <alignment horizontal="center" vertical="center"/>
    </xf>
    <xf numFmtId="0" fontId="7" fillId="0" borderId="1" xfId="2" applyNumberFormat="1" applyFont="1" applyBorder="1" applyAlignment="1">
      <alignment vertical="center"/>
    </xf>
    <xf numFmtId="167" fontId="7" fillId="0" borderId="1" xfId="2" applyNumberFormat="1" applyFont="1" applyBorder="1" applyAlignment="1">
      <alignment horizontal="right" vertical="center" wrapText="1"/>
    </xf>
    <xf numFmtId="0" fontId="7" fillId="0" borderId="1" xfId="2" applyNumberFormat="1" applyFont="1" applyBorder="1" applyAlignment="1" applyProtection="1">
      <alignment horizontal="center" vertical="center"/>
    </xf>
    <xf numFmtId="0" fontId="19" fillId="0" borderId="1" xfId="0" applyFont="1" applyBorder="1" applyAlignment="1">
      <alignment horizontal="center" vertical="center"/>
    </xf>
    <xf numFmtId="168" fontId="19" fillId="0" borderId="11" xfId="2" applyNumberFormat="1" applyFont="1" applyBorder="1" applyAlignment="1">
      <alignment horizontal="center" vertical="center"/>
    </xf>
    <xf numFmtId="164" fontId="19" fillId="0" borderId="1" xfId="2" applyFont="1" applyBorder="1" applyAlignment="1" applyProtection="1">
      <alignment vertical="center"/>
    </xf>
    <xf numFmtId="0" fontId="7" fillId="0" borderId="1" xfId="2" applyNumberFormat="1" applyFont="1" applyBorder="1" applyAlignment="1">
      <alignment vertical="center" wrapText="1"/>
    </xf>
    <xf numFmtId="49" fontId="7" fillId="0" borderId="1" xfId="2" applyNumberFormat="1" applyFont="1" applyBorder="1" applyAlignment="1">
      <alignment horizontal="right" vertical="center" wrapText="1"/>
    </xf>
    <xf numFmtId="164" fontId="7" fillId="0" borderId="3" xfId="2" applyFont="1" applyBorder="1" applyAlignment="1" applyProtection="1">
      <alignment vertical="center" wrapText="1"/>
    </xf>
    <xf numFmtId="168" fontId="19" fillId="0" borderId="0" xfId="2" applyNumberFormat="1" applyFont="1" applyBorder="1" applyAlignment="1">
      <alignment vertical="center" wrapText="1"/>
    </xf>
    <xf numFmtId="164" fontId="19" fillId="0" borderId="0" xfId="2" applyFont="1" applyBorder="1" applyAlignment="1" applyProtection="1">
      <alignment vertical="center" wrapText="1"/>
    </xf>
    <xf numFmtId="0" fontId="18" fillId="2" borderId="2" xfId="2" applyNumberFormat="1" applyFont="1" applyFill="1" applyBorder="1" applyAlignment="1">
      <alignment horizontal="center" vertical="center" wrapText="1"/>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0" fillId="0" borderId="0" xfId="0" applyFont="1"/>
    <xf numFmtId="49" fontId="19" fillId="0" borderId="0" xfId="0" applyNumberFormat="1" applyFont="1" applyAlignment="1">
      <alignment horizontal="center" vertical="center"/>
    </xf>
    <xf numFmtId="49" fontId="19" fillId="7" borderId="2" xfId="2" applyNumberFormat="1" applyFont="1" applyFill="1" applyBorder="1" applyAlignment="1">
      <alignment horizontal="center" vertical="center" wrapText="1"/>
    </xf>
    <xf numFmtId="168" fontId="19" fillId="7" borderId="2" xfId="2" applyNumberFormat="1" applyFont="1" applyFill="1" applyBorder="1" applyAlignment="1">
      <alignment horizontal="center" vertical="center" wrapText="1"/>
    </xf>
    <xf numFmtId="49" fontId="19" fillId="0" borderId="2" xfId="2" applyNumberFormat="1" applyFont="1" applyBorder="1" applyAlignment="1" applyProtection="1">
      <alignment horizontal="center" vertical="center" wrapText="1"/>
    </xf>
    <xf numFmtId="168" fontId="19" fillId="0" borderId="2" xfId="2" applyNumberFormat="1" applyFont="1" applyBorder="1" applyAlignment="1">
      <alignment vertical="center" wrapText="1"/>
    </xf>
    <xf numFmtId="0" fontId="18" fillId="3" borderId="1" xfId="0" applyFont="1" applyFill="1" applyBorder="1" applyAlignment="1">
      <alignment vertical="center"/>
    </xf>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0" borderId="7" xfId="2" applyNumberFormat="1" applyFont="1" applyBorder="1" applyAlignment="1">
      <alignment horizontal="center" vertical="center"/>
    </xf>
    <xf numFmtId="167" fontId="19" fillId="0" borderId="2" xfId="2" applyNumberFormat="1" applyFont="1" applyBorder="1" applyAlignment="1">
      <alignment horizontal="center" vertical="center" wrapText="1"/>
    </xf>
    <xf numFmtId="0" fontId="19" fillId="0" borderId="2" xfId="2" applyNumberFormat="1" applyFont="1" applyBorder="1" applyAlignment="1" applyProtection="1">
      <alignment horizontal="center" vertical="center"/>
    </xf>
    <xf numFmtId="164" fontId="19" fillId="0" borderId="2" xfId="2" applyFont="1" applyBorder="1" applyAlignment="1" applyProtection="1">
      <alignment horizontal="center" vertic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xf numFmtId="0" fontId="20" fillId="0" borderId="0" xfId="0" applyFont="1" applyAlignment="1">
      <alignment horizontal="left" vertical="center"/>
    </xf>
    <xf numFmtId="0" fontId="21" fillId="0" borderId="0" xfId="0" applyFont="1" applyAlignment="1">
      <alignmen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20" fillId="0" borderId="1" xfId="0" applyFont="1" applyBorder="1" applyAlignment="1">
      <alignment horizontal="center" vertical="center"/>
    </xf>
    <xf numFmtId="0" fontId="22" fillId="0" borderId="1" xfId="0" applyFont="1" applyBorder="1" applyAlignment="1">
      <alignment horizontal="center"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2" fillId="0" borderId="0" xfId="0" applyFont="1" applyAlignment="1">
      <alignment horizontal="left" vertical="center"/>
    </xf>
    <xf numFmtId="0" fontId="22" fillId="0" borderId="1" xfId="0" applyFont="1" applyBorder="1" applyAlignment="1">
      <alignment horizontal="left" vertical="center" wrapText="1"/>
    </xf>
    <xf numFmtId="0" fontId="0" fillId="0" borderId="1" xfId="0" applyFont="1" applyBorder="1" applyAlignment="1">
      <alignment horizontal="right"/>
    </xf>
    <xf numFmtId="0" fontId="0" fillId="0" borderId="1" xfId="0" applyFont="1" applyBorder="1"/>
    <xf numFmtId="0" fontId="0" fillId="0" borderId="1" xfId="0" applyFont="1" applyBorder="1" applyAlignment="1">
      <alignment horizontal="center" wrapText="1"/>
    </xf>
    <xf numFmtId="0" fontId="0" fillId="0" borderId="1" xfId="0" applyFont="1" applyBorder="1" applyAlignment="1">
      <alignment horizontal="center"/>
    </xf>
    <xf numFmtId="0" fontId="22" fillId="0" borderId="1" xfId="0" applyFont="1" applyBorder="1" applyAlignment="1">
      <alignment vertical="center" wrapText="1"/>
    </xf>
    <xf numFmtId="0" fontId="23" fillId="0" borderId="1" xfId="0" applyFont="1" applyBorder="1" applyAlignment="1">
      <alignment horizontal="right"/>
    </xf>
    <xf numFmtId="0" fontId="23" fillId="0" borderId="1" xfId="0" applyFont="1" applyBorder="1" applyAlignment="1">
      <alignment wrapText="1"/>
    </xf>
    <xf numFmtId="0" fontId="23" fillId="0" borderId="1" xfId="0" applyFont="1" applyBorder="1" applyAlignment="1">
      <alignment horizontal="left"/>
    </xf>
    <xf numFmtId="0" fontId="23" fillId="0" borderId="1" xfId="0" applyFont="1" applyBorder="1"/>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4" xfId="0" applyFont="1" applyBorder="1" applyAlignment="1">
      <alignment vertical="center" wrapText="1"/>
    </xf>
    <xf numFmtId="0" fontId="0" fillId="0" borderId="1" xfId="0" applyFont="1" applyBorder="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165" fontId="0" fillId="0" borderId="0" xfId="0" applyNumberFormat="1"/>
    <xf numFmtId="0" fontId="25" fillId="0" borderId="1" xfId="0" applyFont="1" applyBorder="1" applyAlignment="1">
      <alignment horizontal="center" vertical="center" wrapText="1"/>
    </xf>
    <xf numFmtId="0" fontId="0" fillId="0" borderId="0" xfId="0" applyAlignment="1">
      <alignment vertical="center"/>
    </xf>
    <xf numFmtId="44" fontId="8" fillId="0" borderId="0" xfId="0" applyNumberFormat="1" applyFont="1" applyAlignment="1">
      <alignment vertical="center" wrapText="1"/>
    </xf>
    <xf numFmtId="44" fontId="8" fillId="3" borderId="5" xfId="0" applyNumberFormat="1" applyFont="1" applyFill="1" applyBorder="1" applyAlignment="1">
      <alignment vertical="center" wrapText="1"/>
    </xf>
    <xf numFmtId="44" fontId="8" fillId="0" borderId="1" xfId="0" applyNumberFormat="1" applyFont="1" applyBorder="1" applyAlignment="1">
      <alignment vertical="center" wrapText="1"/>
    </xf>
    <xf numFmtId="44" fontId="8" fillId="0" borderId="1" xfId="2" applyNumberFormat="1" applyFont="1" applyBorder="1" applyAlignment="1">
      <alignment vertical="center" wrapText="1"/>
    </xf>
    <xf numFmtId="44" fontId="8" fillId="0" borderId="1" xfId="3" applyNumberFormat="1" applyFont="1" applyBorder="1" applyAlignment="1" applyProtection="1">
      <alignment vertical="center" wrapText="1"/>
    </xf>
    <xf numFmtId="44" fontId="8" fillId="8" borderId="2" xfId="0" applyNumberFormat="1" applyFont="1" applyFill="1" applyBorder="1" applyAlignment="1">
      <alignment vertical="center" wrapText="1"/>
    </xf>
    <xf numFmtId="44" fontId="8" fillId="0" borderId="10" xfId="0" applyNumberFormat="1" applyFont="1" applyBorder="1" applyAlignment="1">
      <alignment vertical="center" wrapText="1"/>
    </xf>
    <xf numFmtId="44" fontId="8" fillId="8" borderId="1" xfId="0" applyNumberFormat="1" applyFont="1" applyFill="1" applyBorder="1" applyAlignment="1">
      <alignment vertical="center" wrapText="1"/>
    </xf>
    <xf numFmtId="44" fontId="39" fillId="0" borderId="1" xfId="0" applyNumberFormat="1" applyFont="1" applyBorder="1" applyAlignment="1">
      <alignment vertical="center" wrapText="1"/>
    </xf>
    <xf numFmtId="44" fontId="8" fillId="0" borderId="0" xfId="0" applyNumberFormat="1" applyFont="1" applyBorder="1" applyAlignment="1">
      <alignment vertical="center" wrapText="1"/>
    </xf>
    <xf numFmtId="44" fontId="8" fillId="0" borderId="1" xfId="0" applyNumberFormat="1" applyFont="1" applyBorder="1" applyAlignment="1">
      <alignment horizontal="right" vertical="center" wrapText="1"/>
    </xf>
    <xf numFmtId="44" fontId="8" fillId="0" borderId="2" xfId="0" applyNumberFormat="1" applyFont="1" applyBorder="1" applyAlignment="1">
      <alignment vertical="center" wrapText="1"/>
    </xf>
    <xf numFmtId="44" fontId="8" fillId="2" borderId="1" xfId="0" applyNumberFormat="1" applyFont="1" applyFill="1" applyBorder="1" applyAlignment="1">
      <alignment vertical="center" wrapText="1"/>
    </xf>
    <xf numFmtId="44" fontId="8" fillId="0" borderId="4" xfId="0" applyNumberFormat="1" applyFont="1" applyBorder="1" applyAlignment="1">
      <alignment vertical="center" wrapText="1"/>
    </xf>
    <xf numFmtId="44" fontId="8" fillId="8" borderId="1" xfId="0" applyNumberFormat="1" applyFont="1" applyFill="1" applyBorder="1" applyAlignment="1">
      <alignment horizontal="right" vertical="center" wrapText="1"/>
    </xf>
    <xf numFmtId="44" fontId="8" fillId="0" borderId="0" xfId="0" applyNumberFormat="1" applyFont="1"/>
    <xf numFmtId="44" fontId="4" fillId="0" borderId="0" xfId="0" applyNumberFormat="1" applyFont="1" applyAlignment="1">
      <alignment horizontal="right" vertical="center"/>
    </xf>
    <xf numFmtId="44" fontId="4" fillId="0" borderId="1" xfId="0" applyNumberFormat="1" applyFont="1" applyBorder="1" applyAlignment="1">
      <alignment horizontal="center" vertical="center"/>
    </xf>
    <xf numFmtId="44" fontId="4" fillId="3" borderId="2" xfId="0" applyNumberFormat="1" applyFont="1" applyFill="1" applyBorder="1" applyAlignment="1">
      <alignment vertical="center"/>
    </xf>
    <xf numFmtId="44" fontId="4" fillId="4" borderId="1" xfId="0" applyNumberFormat="1" applyFont="1" applyFill="1" applyBorder="1" applyAlignment="1">
      <alignment horizontal="center" vertical="center" wrapText="1"/>
    </xf>
    <xf numFmtId="44" fontId="5" fillId="0" borderId="1" xfId="2" applyNumberFormat="1" applyFont="1" applyBorder="1" applyAlignment="1">
      <alignment vertical="center" wrapText="1"/>
    </xf>
    <xf numFmtId="44" fontId="5" fillId="0" borderId="1" xfId="0" applyNumberFormat="1" applyFont="1" applyBorder="1" applyAlignment="1">
      <alignment vertical="center" wrapText="1"/>
    </xf>
    <xf numFmtId="44" fontId="5" fillId="0" borderId="1" xfId="3" applyNumberFormat="1" applyFont="1" applyBorder="1" applyAlignment="1" applyProtection="1">
      <alignment horizontal="right" vertical="center" wrapText="1"/>
    </xf>
    <xf numFmtId="44" fontId="4" fillId="2" borderId="1" xfId="0" applyNumberFormat="1" applyFont="1" applyFill="1" applyBorder="1" applyAlignment="1">
      <alignment vertical="center" wrapText="1"/>
    </xf>
    <xf numFmtId="44" fontId="5" fillId="0" borderId="1" xfId="2" applyNumberFormat="1" applyFont="1" applyBorder="1" applyAlignment="1" applyProtection="1">
      <alignment vertical="center"/>
    </xf>
    <xf numFmtId="44" fontId="4" fillId="2" borderId="2" xfId="0" applyNumberFormat="1" applyFont="1" applyFill="1" applyBorder="1" applyAlignment="1">
      <alignment vertical="center" wrapText="1"/>
    </xf>
    <xf numFmtId="44" fontId="5" fillId="0" borderId="0" xfId="0" applyNumberFormat="1" applyFont="1" applyAlignment="1">
      <alignment vertical="center"/>
    </xf>
    <xf numFmtId="44" fontId="37" fillId="0" borderId="1" xfId="0" applyNumberFormat="1" applyFont="1" applyBorder="1" applyAlignment="1">
      <alignment vertical="center"/>
    </xf>
    <xf numFmtId="44" fontId="5" fillId="0" borderId="2" xfId="0" applyNumberFormat="1" applyFont="1" applyBorder="1" applyAlignment="1">
      <alignment vertical="center" wrapText="1"/>
    </xf>
    <xf numFmtId="44" fontId="0" fillId="0" borderId="2" xfId="0" applyNumberFormat="1" applyFont="1" applyBorder="1" applyAlignment="1">
      <alignment vertical="center" wrapText="1"/>
    </xf>
    <xf numFmtId="44" fontId="0" fillId="0" borderId="1" xfId="0" applyNumberFormat="1" applyFont="1" applyBorder="1" applyAlignment="1">
      <alignment vertical="center" wrapText="1"/>
    </xf>
    <xf numFmtId="44" fontId="5" fillId="0" borderId="1" xfId="0" applyNumberFormat="1" applyFont="1" applyBorder="1" applyAlignment="1">
      <alignment vertical="center"/>
    </xf>
    <xf numFmtId="44" fontId="5" fillId="0" borderId="1" xfId="0" applyNumberFormat="1" applyFont="1" applyBorder="1" applyAlignment="1">
      <alignment horizontal="right" vertical="center" wrapText="1"/>
    </xf>
    <xf numFmtId="44" fontId="4" fillId="8" borderId="1" xfId="0" applyNumberFormat="1" applyFont="1" applyFill="1" applyBorder="1" applyAlignment="1">
      <alignment vertical="center" wrapText="1"/>
    </xf>
    <xf numFmtId="44" fontId="4" fillId="2" borderId="1" xfId="0" applyNumberFormat="1" applyFont="1" applyFill="1" applyBorder="1" applyAlignment="1">
      <alignment horizontal="right" vertical="center" wrapText="1"/>
    </xf>
    <xf numFmtId="44" fontId="4" fillId="0" borderId="0" xfId="0" applyNumberFormat="1" applyFont="1" applyBorder="1" applyAlignment="1">
      <alignment vertical="center" wrapText="1"/>
    </xf>
    <xf numFmtId="44" fontId="4" fillId="2" borderId="4" xfId="0" applyNumberFormat="1" applyFont="1" applyFill="1" applyBorder="1" applyAlignment="1">
      <alignment vertical="center" wrapText="1"/>
    </xf>
    <xf numFmtId="44" fontId="4" fillId="0" borderId="1" xfId="0" applyNumberFormat="1" applyFont="1" applyBorder="1" applyAlignment="1">
      <alignment horizontal="center" vertical="center" wrapText="1"/>
    </xf>
    <xf numFmtId="44" fontId="5" fillId="0" borderId="2" xfId="0" applyNumberFormat="1" applyFont="1" applyBorder="1" applyAlignment="1">
      <alignment horizontal="right" vertical="center" wrapText="1"/>
    </xf>
    <xf numFmtId="44" fontId="4" fillId="0" borderId="1" xfId="0" applyNumberFormat="1" applyFont="1" applyBorder="1" applyAlignment="1">
      <alignment vertical="center" wrapText="1"/>
    </xf>
    <xf numFmtId="44" fontId="0" fillId="0" borderId="0" xfId="0" applyNumberFormat="1"/>
    <xf numFmtId="44" fontId="4" fillId="2" borderId="1" xfId="0" applyNumberFormat="1" applyFont="1" applyFill="1" applyBorder="1" applyAlignment="1">
      <alignment horizontal="center" vertical="center" wrapText="1"/>
    </xf>
    <xf numFmtId="44" fontId="37" fillId="0" borderId="1" xfId="0" applyNumberFormat="1" applyFont="1" applyBorder="1" applyAlignment="1">
      <alignment horizontal="right" vertical="center" wrapText="1"/>
    </xf>
    <xf numFmtId="44" fontId="5" fillId="0" borderId="0" xfId="0" applyNumberFormat="1" applyFont="1" applyAlignment="1"/>
    <xf numFmtId="44" fontId="12" fillId="0" borderId="0" xfId="0" applyNumberFormat="1" applyFont="1" applyAlignment="1">
      <alignment horizontal="right" vertical="center"/>
    </xf>
    <xf numFmtId="44" fontId="12" fillId="4" borderId="1" xfId="0" applyNumberFormat="1" applyFont="1" applyFill="1" applyBorder="1" applyAlignment="1">
      <alignment horizontal="center" vertical="center" wrapText="1"/>
    </xf>
    <xf numFmtId="44" fontId="9" fillId="0" borderId="1" xfId="0" applyNumberFormat="1" applyFont="1" applyBorder="1" applyAlignment="1">
      <alignment horizontal="right" vertical="center"/>
    </xf>
    <xf numFmtId="44" fontId="9" fillId="0" borderId="1" xfId="0" applyNumberFormat="1" applyFont="1" applyBorder="1" applyAlignment="1">
      <alignment horizontal="right" vertical="center" wrapText="1"/>
    </xf>
    <xf numFmtId="44" fontId="9" fillId="0" borderId="4" xfId="0" applyNumberFormat="1" applyFont="1" applyBorder="1" applyAlignment="1">
      <alignment horizontal="right" vertical="center" wrapText="1"/>
    </xf>
    <xf numFmtId="44" fontId="9" fillId="0" borderId="4" xfId="0" applyNumberFormat="1" applyFont="1" applyBorder="1" applyAlignment="1">
      <alignment horizontal="right" vertical="center"/>
    </xf>
    <xf numFmtId="44" fontId="9" fillId="0" borderId="1" xfId="2" applyNumberFormat="1" applyFont="1" applyBorder="1" applyAlignment="1">
      <alignment horizontal="right" vertical="center" wrapText="1"/>
    </xf>
    <xf numFmtId="44" fontId="12" fillId="2" borderId="1" xfId="0" applyNumberFormat="1" applyFont="1" applyFill="1" applyBorder="1" applyAlignment="1">
      <alignment horizontal="right" vertical="center"/>
    </xf>
    <xf numFmtId="44" fontId="9" fillId="0" borderId="0" xfId="0" applyNumberFormat="1" applyFont="1" applyAlignment="1">
      <alignment horizontal="right"/>
    </xf>
    <xf numFmtId="44" fontId="18" fillId="4" borderId="1" xfId="2" applyNumberFormat="1" applyFont="1" applyFill="1" applyBorder="1" applyAlignment="1">
      <alignment horizontal="center" vertical="center" wrapText="1"/>
    </xf>
    <xf numFmtId="44" fontId="19" fillId="3" borderId="2" xfId="2" applyNumberFormat="1" applyFont="1" applyFill="1" applyBorder="1" applyAlignment="1">
      <alignment horizontal="center" vertical="center"/>
    </xf>
    <xf numFmtId="44" fontId="19" fillId="0" borderId="2" xfId="2" applyNumberFormat="1" applyFont="1" applyBorder="1" applyAlignment="1">
      <alignment horizontal="right" vertical="center"/>
    </xf>
    <xf numFmtId="44" fontId="19" fillId="0" borderId="3" xfId="2" applyNumberFormat="1" applyFont="1" applyBorder="1" applyAlignment="1" applyProtection="1">
      <alignment horizontal="center" vertical="center"/>
    </xf>
    <xf numFmtId="44" fontId="19" fillId="0" borderId="1" xfId="2" applyNumberFormat="1" applyFont="1" applyBorder="1" applyAlignment="1" applyProtection="1">
      <alignment horizontal="center" vertical="center"/>
    </xf>
    <xf numFmtId="44" fontId="18" fillId="2" borderId="6" xfId="2" applyNumberFormat="1" applyFont="1" applyFill="1" applyBorder="1" applyAlignment="1" applyProtection="1">
      <alignment horizontal="center" vertical="center"/>
    </xf>
    <xf numFmtId="44" fontId="18" fillId="0" borderId="0" xfId="2" applyNumberFormat="1" applyFont="1" applyBorder="1" applyAlignment="1">
      <alignment horizontal="center" vertical="center"/>
    </xf>
    <xf numFmtId="44" fontId="19" fillId="3" borderId="6" xfId="2" applyNumberFormat="1" applyFont="1" applyFill="1" applyBorder="1" applyAlignment="1" applyProtection="1">
      <alignment horizontal="center" vertical="center"/>
    </xf>
    <xf numFmtId="44" fontId="19" fillId="0" borderId="14" xfId="2" applyNumberFormat="1" applyFont="1" applyBorder="1" applyAlignment="1">
      <alignment horizontal="center" vertical="center"/>
    </xf>
    <xf numFmtId="44" fontId="19" fillId="3" borderId="6" xfId="2" applyNumberFormat="1" applyFont="1" applyFill="1" applyBorder="1" applyAlignment="1" applyProtection="1">
      <alignment horizontal="left" vertical="center"/>
    </xf>
    <xf numFmtId="44" fontId="19" fillId="0" borderId="11" xfId="2" applyNumberFormat="1" applyFont="1" applyBorder="1" applyAlignment="1">
      <alignment vertical="center"/>
    </xf>
    <xf numFmtId="44" fontId="19" fillId="0" borderId="2" xfId="2" applyNumberFormat="1" applyFont="1" applyBorder="1" applyAlignment="1">
      <alignment vertical="center"/>
    </xf>
    <xf numFmtId="44" fontId="19" fillId="0" borderId="0" xfId="0" applyNumberFormat="1" applyFont="1" applyAlignment="1">
      <alignment horizontal="center" vertical="center"/>
    </xf>
    <xf numFmtId="44" fontId="19" fillId="3" borderId="5" xfId="0" applyNumberFormat="1" applyFont="1" applyFill="1" applyBorder="1" applyAlignment="1">
      <alignment horizontal="center" vertical="center"/>
    </xf>
    <xf numFmtId="44" fontId="7" fillId="0" borderId="1" xfId="0" applyNumberFormat="1" applyFont="1" applyBorder="1"/>
    <xf numFmtId="44" fontId="18" fillId="2" borderId="11" xfId="2" applyNumberFormat="1" applyFont="1" applyFill="1" applyBorder="1" applyAlignment="1" applyProtection="1">
      <alignment horizontal="center" vertical="center"/>
    </xf>
    <xf numFmtId="44" fontId="18" fillId="3" borderId="5" xfId="0" applyNumberFormat="1" applyFont="1" applyFill="1" applyBorder="1" applyAlignment="1">
      <alignment vertical="center"/>
    </xf>
    <xf numFmtId="44" fontId="19" fillId="0" borderId="3" xfId="2" applyNumberFormat="1" applyFont="1" applyBorder="1" applyAlignment="1" applyProtection="1">
      <alignment vertical="center"/>
    </xf>
    <xf numFmtId="44" fontId="19" fillId="0" borderId="1" xfId="2" applyNumberFormat="1" applyFont="1" applyBorder="1" applyAlignment="1" applyProtection="1">
      <alignment vertical="center"/>
    </xf>
    <xf numFmtId="44" fontId="19" fillId="0" borderId="1" xfId="2" applyNumberFormat="1" applyFont="1" applyBorder="1" applyAlignment="1" applyProtection="1">
      <alignment vertical="center" wrapText="1"/>
    </xf>
    <xf numFmtId="44" fontId="18" fillId="2" borderId="2" xfId="2" applyNumberFormat="1" applyFont="1" applyFill="1" applyBorder="1" applyAlignment="1">
      <alignment horizontal="center" vertical="center" wrapText="1"/>
    </xf>
    <xf numFmtId="44" fontId="18" fillId="0" borderId="0" xfId="0" applyNumberFormat="1" applyFont="1" applyBorder="1" applyAlignment="1">
      <alignment vertical="center"/>
    </xf>
    <xf numFmtId="44" fontId="18" fillId="5" borderId="1" xfId="0" applyNumberFormat="1" applyFont="1" applyFill="1" applyBorder="1" applyAlignment="1">
      <alignment horizontal="center" vertical="center"/>
    </xf>
    <xf numFmtId="44" fontId="7" fillId="0" borderId="0" xfId="0" applyNumberFormat="1" applyFont="1" applyAlignment="1">
      <alignment horizontal="center"/>
    </xf>
    <xf numFmtId="44" fontId="19" fillId="0" borderId="2" xfId="2" applyNumberFormat="1" applyFont="1" applyBorder="1" applyAlignment="1">
      <alignment vertical="center" wrapText="1"/>
    </xf>
    <xf numFmtId="44" fontId="19" fillId="3" borderId="3" xfId="0" applyNumberFormat="1" applyFont="1" applyFill="1" applyBorder="1" applyAlignment="1">
      <alignment horizontal="center" vertical="center"/>
    </xf>
    <xf numFmtId="44" fontId="19" fillId="0" borderId="2" xfId="2" applyNumberFormat="1" applyFont="1" applyBorder="1" applyAlignment="1" applyProtection="1">
      <alignment vertical="center"/>
    </xf>
    <xf numFmtId="44" fontId="18" fillId="2" borderId="1" xfId="2" applyNumberFormat="1" applyFont="1" applyFill="1" applyBorder="1" applyAlignment="1" applyProtection="1">
      <alignment horizontal="center" vertical="center"/>
    </xf>
    <xf numFmtId="44" fontId="0" fillId="0" borderId="0" xfId="0" applyNumberFormat="1" applyFont="1"/>
    <xf numFmtId="44" fontId="25" fillId="0" borderId="0" xfId="0" applyNumberFormat="1" applyFont="1" applyAlignment="1">
      <alignment horizontal="right" vertical="center" wrapText="1"/>
    </xf>
    <xf numFmtId="44" fontId="6" fillId="0" borderId="0" xfId="0" applyNumberFormat="1" applyFont="1" applyAlignment="1">
      <alignment horizontal="right" vertical="center" wrapText="1"/>
    </xf>
    <xf numFmtId="44" fontId="25" fillId="0" borderId="1" xfId="0" applyNumberFormat="1" applyFont="1" applyBorder="1" applyAlignment="1">
      <alignment horizontal="center" vertical="center" wrapText="1"/>
    </xf>
    <xf numFmtId="44" fontId="6" fillId="0" borderId="1" xfId="0" applyNumberFormat="1" applyFont="1" applyBorder="1" applyAlignment="1">
      <alignment horizontal="right" vertical="center" wrapText="1"/>
    </xf>
    <xf numFmtId="44" fontId="27" fillId="0" borderId="0" xfId="0" applyNumberFormat="1" applyFont="1" applyAlignment="1">
      <alignment horizontal="right" vertical="center" wrapText="1"/>
    </xf>
    <xf numFmtId="44" fontId="27" fillId="10" borderId="6" xfId="0" applyNumberFormat="1" applyFont="1" applyFill="1" applyBorder="1" applyAlignment="1">
      <alignment horizontal="right" vertical="center" wrapText="1"/>
    </xf>
    <xf numFmtId="44" fontId="27" fillId="3" borderId="1" xfId="0" applyNumberFormat="1" applyFont="1" applyFill="1" applyBorder="1" applyAlignment="1">
      <alignment horizontal="right" vertical="center"/>
    </xf>
    <xf numFmtId="44" fontId="28" fillId="0" borderId="0" xfId="0" applyNumberFormat="1" applyFont="1" applyAlignment="1">
      <alignment horizontal="right" vertical="center" wrapText="1"/>
    </xf>
    <xf numFmtId="44" fontId="28" fillId="0" borderId="0" xfId="0" applyNumberFormat="1" applyFont="1" applyAlignment="1">
      <alignment vertical="center" wrapText="1"/>
    </xf>
    <xf numFmtId="44" fontId="29" fillId="0" borderId="0" xfId="0" applyNumberFormat="1" applyFont="1"/>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7" fillId="0" borderId="1" xfId="0" applyFont="1" applyBorder="1" applyAlignment="1">
      <alignment horizontal="center" vertical="center" wrapText="1"/>
    </xf>
    <xf numFmtId="44" fontId="8" fillId="0" borderId="1" xfId="0" applyNumberFormat="1" applyFont="1" applyBorder="1" applyAlignment="1">
      <alignment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10"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44" fontId="8" fillId="11" borderId="1" xfId="0" applyNumberFormat="1" applyFont="1" applyFill="1" applyBorder="1" applyAlignment="1">
      <alignment horizontal="center" vertical="center" wrapText="1"/>
    </xf>
    <xf numFmtId="0" fontId="12" fillId="4" borderId="1" xfId="0" applyFont="1" applyFill="1" applyBorder="1" applyAlignment="1">
      <alignment horizontal="right" vertical="center" wrapText="1"/>
    </xf>
    <xf numFmtId="0" fontId="10" fillId="4" borderId="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6" fillId="5" borderId="12"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4" fillId="0" borderId="1" xfId="0" applyFont="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16" fillId="5"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1" fontId="18" fillId="5" borderId="1" xfId="0" applyNumberFormat="1" applyFont="1" applyFill="1" applyBorder="1" applyAlignment="1">
      <alignment horizontal="center" vertical="center"/>
    </xf>
    <xf numFmtId="168" fontId="19" fillId="0" borderId="5" xfId="2" applyNumberFormat="1" applyFont="1" applyBorder="1" applyAlignment="1">
      <alignment horizontal="center" vertical="center"/>
    </xf>
    <xf numFmtId="168" fontId="19" fillId="0" borderId="1" xfId="2" applyNumberFormat="1" applyFont="1" applyBorder="1" applyAlignment="1">
      <alignment horizontal="center" vertical="center" wrapText="1"/>
    </xf>
    <xf numFmtId="164" fontId="19" fillId="0" borderId="1" xfId="2" applyFont="1" applyBorder="1" applyAlignment="1" applyProtection="1">
      <alignment horizontal="center" vertical="center" wrapText="1"/>
    </xf>
    <xf numFmtId="0" fontId="20" fillId="3" borderId="1" xfId="0" applyFont="1" applyFill="1" applyBorder="1" applyAlignment="1">
      <alignment horizontal="left" vertical="center"/>
    </xf>
    <xf numFmtId="0" fontId="38" fillId="3" borderId="1" xfId="0" applyFont="1" applyFill="1" applyBorder="1" applyAlignment="1">
      <alignment horizontal="left" vertical="center"/>
    </xf>
    <xf numFmtId="0" fontId="24" fillId="0" borderId="1" xfId="0" applyFont="1" applyBorder="1" applyAlignment="1">
      <alignment horizontal="center"/>
    </xf>
    <xf numFmtId="0" fontId="20" fillId="0" borderId="0" xfId="0" applyFont="1" applyBorder="1" applyAlignment="1">
      <alignment horizontal="center" vertical="center" wrapText="1"/>
    </xf>
    <xf numFmtId="0" fontId="25" fillId="10" borderId="1" xfId="0" applyFont="1" applyFill="1" applyBorder="1" applyAlignment="1">
      <alignment horizontal="left" vertical="center" wrapText="1"/>
    </xf>
    <xf numFmtId="44" fontId="28" fillId="0" borderId="1" xfId="0" applyNumberFormat="1" applyFont="1" applyBorder="1" applyAlignment="1">
      <alignment horizontal="center" vertical="center" wrapText="1"/>
    </xf>
    <xf numFmtId="44" fontId="28" fillId="0" borderId="6" xfId="0" applyNumberFormat="1" applyFont="1" applyBorder="1" applyAlignment="1">
      <alignment horizontal="left" vertical="center" wrapText="1"/>
    </xf>
    <xf numFmtId="49" fontId="28" fillId="0" borderId="6" xfId="0" applyNumberFormat="1" applyFont="1" applyBorder="1" applyAlignment="1">
      <alignment horizontal="left" vertical="top"/>
    </xf>
    <xf numFmtId="49" fontId="28" fillId="0" borderId="6" xfId="0" applyNumberFormat="1" applyFont="1" applyBorder="1" applyAlignment="1">
      <alignment horizontal="left" vertical="center" wrapText="1"/>
    </xf>
    <xf numFmtId="49" fontId="28" fillId="0" borderId="1" xfId="0" applyNumberFormat="1" applyFont="1" applyBorder="1" applyAlignment="1">
      <alignment horizontal="left" vertical="center" wrapText="1"/>
    </xf>
    <xf numFmtId="0" fontId="0" fillId="0" borderId="5" xfId="0" applyFont="1" applyBorder="1" applyAlignment="1">
      <alignment horizontal="center" vertical="center"/>
    </xf>
    <xf numFmtId="44" fontId="25" fillId="3"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44" fontId="27" fillId="0" borderId="1" xfId="0" applyNumberFormat="1" applyFont="1" applyBorder="1" applyAlignment="1">
      <alignment horizontal="center" vertical="center" wrapText="1"/>
    </xf>
    <xf numFmtId="0" fontId="6" fillId="5" borderId="13" xfId="0" applyFont="1" applyFill="1" applyBorder="1" applyAlignment="1">
      <alignment horizontal="center" vertical="center"/>
    </xf>
  </cellXfs>
  <cellStyles count="4">
    <cellStyle name="Hiperłącze" xfId="1" builtinId="8"/>
    <cellStyle name="Normalny" xfId="0" builtinId="0"/>
    <cellStyle name="Tekst objaśnienia" xfId="2" builtinId="53" customBuiltin="1"/>
    <cellStyle name="Walutowy" xfId="3"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C000"/>
      <rgbColor rgb="00FF6600"/>
      <rgbColor rgb="00666699"/>
      <rgbColor rgb="0092D050"/>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55440</xdr:colOff>
      <xdr:row>77</xdr:row>
      <xdr:rowOff>360</xdr:rowOff>
    </xdr:from>
    <xdr:to>
      <xdr:col>18</xdr:col>
      <xdr:colOff>1331535</xdr:colOff>
      <xdr:row>77</xdr:row>
      <xdr:rowOff>19080</xdr:rowOff>
    </xdr:to>
    <xdr:sp macro="" textlink="">
      <xdr:nvSpPr>
        <xdr:cNvPr id="2" name="CustomShape 1"/>
        <xdr:cNvSpPr/>
      </xdr:nvSpPr>
      <xdr:spPr>
        <a:xfrm>
          <a:off x="49156560" y="45053280"/>
          <a:ext cx="1323720" cy="18720"/>
        </a:xfrm>
        <a:custGeom>
          <a:avLst/>
          <a:gdLst/>
          <a:ahLst/>
          <a:cxnLst/>
          <a:rect l="l" t="t" r="r" b="b"/>
          <a:pathLst>
            <a:path w="4041" h="49">
              <a:moveTo>
                <a:pt x="0" y="3"/>
              </a:moveTo>
              <a:cubicBezTo>
                <a:pt x="230" y="3"/>
                <a:pt x="462" y="3"/>
                <a:pt x="692" y="3"/>
              </a:cubicBezTo>
              <a:cubicBezTo>
                <a:pt x="922" y="3"/>
                <a:pt x="1152" y="3"/>
                <a:pt x="1383" y="3"/>
              </a:cubicBezTo>
              <a:cubicBezTo>
                <a:pt x="1613" y="3"/>
                <a:pt x="1846" y="0"/>
                <a:pt x="2076" y="3"/>
              </a:cubicBezTo>
              <a:cubicBezTo>
                <a:pt x="2313" y="6"/>
                <a:pt x="2551" y="2"/>
                <a:pt x="2790" y="25"/>
              </a:cubicBezTo>
              <a:cubicBezTo>
                <a:pt x="3034" y="48"/>
                <a:pt x="3282" y="9"/>
                <a:pt x="3527" y="47"/>
              </a:cubicBezTo>
              <a:lnTo>
                <a:pt x="3772" y="47"/>
              </a:lnTo>
              <a:lnTo>
                <a:pt x="4017" y="47"/>
              </a:lnTo>
              <a:lnTo>
                <a:pt x="4040" y="47"/>
              </a:lnTo>
            </a:path>
          </a:pathLst>
        </a:custGeom>
        <a:noFill/>
        <a:ln w="9360">
          <a:solidFill>
            <a:srgbClr val="000000"/>
          </a:solidFill>
          <a:round/>
        </a:ln>
      </xdr:spPr>
      <xdr:style>
        <a:lnRef idx="0">
          <a:scrgbClr r="0" g="0" b="0"/>
        </a:lnRef>
        <a:fillRef idx="0">
          <a:scrgbClr r="0" g="0" b="0"/>
        </a:fillRef>
        <a:effectRef idx="0">
          <a:scrgbClr r="0" g="0" b="0"/>
        </a:effectRef>
        <a:fontRef idx="minor"/>
      </xdr:style>
      <xdr:txBody>
        <a:bodyPr/>
        <a:lstStyle/>
        <a:p>
          <a:endParaRPr lang="pl-PL"/>
        </a:p>
      </xdr:txBody>
    </xdr:sp>
    <xdr:clientData/>
  </xdr:twoCellAnchor>
  <xdr:twoCellAnchor>
    <xdr:from>
      <xdr:col>0</xdr:col>
      <xdr:colOff>0</xdr:colOff>
      <xdr:row>0</xdr:row>
      <xdr:rowOff>0</xdr:rowOff>
    </xdr:from>
    <xdr:to>
      <xdr:col>4</xdr:col>
      <xdr:colOff>180975</xdr:colOff>
      <xdr:row>16</xdr:row>
      <xdr:rowOff>381000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180975</xdr:colOff>
      <xdr:row>16</xdr:row>
      <xdr:rowOff>381000</xdr:rowOff>
    </xdr:to>
    <xdr:sp macro="" textlink="">
      <xdr:nvSpPr>
        <xdr:cNvPr id="1033"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180975</xdr:colOff>
      <xdr:row>16</xdr:row>
      <xdr:rowOff>381000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7"/>
  <sheetViews>
    <sheetView zoomScale="60" zoomScaleNormal="60" zoomScalePageLayoutView="40" workbookViewId="0">
      <selection activeCell="C9" sqref="C9"/>
    </sheetView>
  </sheetViews>
  <sheetFormatPr defaultColWidth="9" defaultRowHeight="23.25" x14ac:dyDescent="0.35"/>
  <cols>
    <col min="1" max="1" width="5.28515625" style="7" customWidth="1"/>
    <col min="2" max="2" width="106.42578125" style="7" customWidth="1"/>
    <col min="3" max="3" width="57.85546875" style="7" customWidth="1"/>
    <col min="4" max="5" width="26.28515625" style="7" customWidth="1"/>
    <col min="6" max="6" width="12.140625" style="7" customWidth="1"/>
    <col min="7" max="7" width="55.7109375" style="8" customWidth="1"/>
    <col min="8" max="8" width="21.85546875" style="7" customWidth="1"/>
    <col min="9" max="9" width="21.5703125" style="7" customWidth="1"/>
    <col min="10" max="10" width="20.140625" style="7" customWidth="1"/>
    <col min="11" max="11" width="19.5703125" style="7" customWidth="1"/>
    <col min="12" max="12" width="32.140625" style="9" customWidth="1"/>
    <col min="13" max="13" width="22.28515625" style="9" customWidth="1"/>
    <col min="14" max="14" width="33.7109375" style="10" customWidth="1"/>
    <col min="15" max="15" width="22.28515625" style="7" customWidth="1"/>
    <col min="16" max="16" width="20.7109375" style="7" customWidth="1"/>
    <col min="17" max="17" width="12.28515625" style="7" customWidth="1"/>
    <col min="18" max="18" width="9" style="7"/>
    <col min="19" max="19" width="11" style="7" customWidth="1"/>
    <col min="20" max="16384" width="9" style="7"/>
  </cols>
  <sheetData>
    <row r="1" spans="1:256" ht="34.5" customHeight="1" x14ac:dyDescent="0.35">
      <c r="A1" s="11"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4.5" customHeight="1" x14ac:dyDescent="0.35">
      <c r="A2"/>
      <c r="B2" s="12" t="s">
        <v>1</v>
      </c>
      <c r="C2" s="12" t="s">
        <v>1</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66" customHeight="1" x14ac:dyDescent="0.35">
      <c r="A3" s="13" t="s">
        <v>2</v>
      </c>
      <c r="B3" s="13" t="s">
        <v>3</v>
      </c>
      <c r="C3" s="13" t="s">
        <v>4</v>
      </c>
      <c r="D3" s="13" t="s">
        <v>5</v>
      </c>
      <c r="E3" s="13" t="s">
        <v>6</v>
      </c>
      <c r="F3" s="13" t="s">
        <v>7</v>
      </c>
      <c r="G3" s="14" t="s">
        <v>8</v>
      </c>
      <c r="H3" s="14" t="s">
        <v>9</v>
      </c>
      <c r="I3" s="14" t="s">
        <v>10</v>
      </c>
      <c r="J3" s="14" t="s">
        <v>11</v>
      </c>
      <c r="K3" s="14" t="s">
        <v>12</v>
      </c>
      <c r="L3" s="15" t="s">
        <v>13</v>
      </c>
      <c r="M3" s="15" t="s">
        <v>14</v>
      </c>
      <c r="N3" s="15" t="s">
        <v>15</v>
      </c>
      <c r="O3" s="14" t="s">
        <v>16</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4.5" customHeight="1" x14ac:dyDescent="0.35">
      <c r="A4" s="16" t="s">
        <v>17</v>
      </c>
      <c r="B4" s="17"/>
      <c r="C4" s="17"/>
      <c r="D4" s="18" t="s">
        <v>18</v>
      </c>
      <c r="E4" s="19" t="s">
        <v>19</v>
      </c>
      <c r="F4" s="20" t="s">
        <v>20</v>
      </c>
      <c r="G4" s="21"/>
      <c r="H4" s="17"/>
      <c r="I4" s="17"/>
      <c r="J4" s="17"/>
      <c r="K4" s="17"/>
      <c r="L4" s="22"/>
      <c r="M4" s="22"/>
      <c r="N4" s="23"/>
      <c r="O4" s="2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4.5" customHeight="1" x14ac:dyDescent="0.35">
      <c r="A5" s="25" t="s">
        <v>21</v>
      </c>
      <c r="B5" s="26"/>
      <c r="C5" s="26"/>
      <c r="D5" s="26"/>
      <c r="E5" s="26"/>
      <c r="F5" s="26"/>
      <c r="G5" s="27"/>
      <c r="H5" s="26"/>
      <c r="I5" s="26"/>
      <c r="J5" s="26"/>
      <c r="K5" s="26"/>
      <c r="L5" s="28"/>
      <c r="M5" s="28"/>
      <c r="N5" s="29"/>
      <c r="O5" s="30"/>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37" customFormat="1" ht="34.5" customHeight="1" x14ac:dyDescent="0.2">
      <c r="A6" s="31">
        <v>1</v>
      </c>
      <c r="B6" s="32" t="s">
        <v>22</v>
      </c>
      <c r="C6" s="32" t="s">
        <v>23</v>
      </c>
      <c r="D6" s="31" t="s">
        <v>24</v>
      </c>
      <c r="E6" s="33" t="s">
        <v>25</v>
      </c>
      <c r="F6" s="31" t="s">
        <v>20</v>
      </c>
      <c r="G6" s="34" t="s">
        <v>26</v>
      </c>
      <c r="H6" s="31">
        <v>165</v>
      </c>
      <c r="I6" s="31" t="s">
        <v>27</v>
      </c>
      <c r="J6" s="31" t="s">
        <v>28</v>
      </c>
      <c r="K6" s="31" t="s">
        <v>28</v>
      </c>
      <c r="L6" s="35">
        <v>206207900.72999999</v>
      </c>
      <c r="M6" s="35" t="s">
        <v>28</v>
      </c>
      <c r="N6" s="36" t="s">
        <v>28</v>
      </c>
      <c r="O6" s="31" t="s">
        <v>29</v>
      </c>
    </row>
    <row r="7" spans="1:256" s="12" customFormat="1" ht="34.5" customHeight="1" x14ac:dyDescent="0.2">
      <c r="A7" s="31">
        <v>2</v>
      </c>
      <c r="B7" s="32" t="s">
        <v>30</v>
      </c>
      <c r="C7" s="32" t="s">
        <v>31</v>
      </c>
      <c r="D7" s="31" t="s">
        <v>32</v>
      </c>
      <c r="E7" s="33" t="s">
        <v>33</v>
      </c>
      <c r="F7" s="31" t="s">
        <v>34</v>
      </c>
      <c r="G7" s="34" t="s">
        <v>35</v>
      </c>
      <c r="H7" s="31">
        <v>25</v>
      </c>
      <c r="I7" s="31" t="s">
        <v>27</v>
      </c>
      <c r="J7" s="31" t="s">
        <v>28</v>
      </c>
      <c r="K7" s="31" t="s">
        <v>28</v>
      </c>
      <c r="L7" s="35">
        <v>1500000</v>
      </c>
      <c r="M7" s="35" t="s">
        <v>28</v>
      </c>
      <c r="N7" s="36" t="s">
        <v>36</v>
      </c>
      <c r="O7" s="31" t="s">
        <v>29</v>
      </c>
    </row>
    <row r="8" spans="1:256" s="12" customFormat="1" ht="34.5" customHeight="1" x14ac:dyDescent="0.2">
      <c r="A8" s="31">
        <v>3</v>
      </c>
      <c r="B8" s="32" t="s">
        <v>37</v>
      </c>
      <c r="C8" s="32" t="s">
        <v>38</v>
      </c>
      <c r="D8" s="31" t="s">
        <v>39</v>
      </c>
      <c r="E8" s="31">
        <v>241591129</v>
      </c>
      <c r="F8" s="31" t="s">
        <v>40</v>
      </c>
      <c r="G8" s="34" t="s">
        <v>41</v>
      </c>
      <c r="H8" s="31">
        <v>12</v>
      </c>
      <c r="I8" s="31" t="s">
        <v>27</v>
      </c>
      <c r="J8" s="31" t="s">
        <v>27</v>
      </c>
      <c r="K8" s="31" t="s">
        <v>28</v>
      </c>
      <c r="L8" s="35">
        <v>1979707.77</v>
      </c>
      <c r="M8" s="35" t="s">
        <v>28</v>
      </c>
      <c r="N8" s="36" t="s">
        <v>28</v>
      </c>
      <c r="O8" s="31" t="s">
        <v>29</v>
      </c>
    </row>
    <row r="9" spans="1:256" s="12" customFormat="1" ht="34.5" customHeight="1" x14ac:dyDescent="0.2">
      <c r="A9" s="31">
        <v>4</v>
      </c>
      <c r="B9" s="32" t="s">
        <v>42</v>
      </c>
      <c r="C9" s="32" t="s">
        <v>43</v>
      </c>
      <c r="D9" s="31" t="s">
        <v>44</v>
      </c>
      <c r="E9" s="33" t="s">
        <v>45</v>
      </c>
      <c r="F9" s="31" t="s">
        <v>46</v>
      </c>
      <c r="G9" s="34" t="s">
        <v>47</v>
      </c>
      <c r="H9" s="31">
        <v>16</v>
      </c>
      <c r="I9" s="31" t="s">
        <v>27</v>
      </c>
      <c r="J9" s="31"/>
      <c r="K9" s="31"/>
      <c r="L9" s="35">
        <v>1994886.47</v>
      </c>
      <c r="M9" s="35"/>
      <c r="N9" s="36"/>
      <c r="O9" s="31"/>
    </row>
    <row r="10" spans="1:256" s="12" customFormat="1" ht="34.5" customHeight="1" x14ac:dyDescent="0.2">
      <c r="A10" s="31">
        <v>5</v>
      </c>
      <c r="B10" s="32" t="s">
        <v>48</v>
      </c>
      <c r="C10" s="32" t="s">
        <v>49</v>
      </c>
      <c r="D10" s="31" t="s">
        <v>50</v>
      </c>
      <c r="E10" s="33" t="s">
        <v>51</v>
      </c>
      <c r="F10" s="31" t="s">
        <v>52</v>
      </c>
      <c r="G10" s="34" t="s">
        <v>53</v>
      </c>
      <c r="H10" s="31">
        <v>43</v>
      </c>
      <c r="I10" s="31">
        <v>65</v>
      </c>
      <c r="J10" s="31" t="s">
        <v>28</v>
      </c>
      <c r="K10" s="31" t="s">
        <v>28</v>
      </c>
      <c r="L10" s="35">
        <v>2948400</v>
      </c>
      <c r="M10" s="35" t="s">
        <v>28</v>
      </c>
      <c r="N10" s="36" t="s">
        <v>28</v>
      </c>
      <c r="O10" s="31" t="s">
        <v>29</v>
      </c>
    </row>
    <row r="11" spans="1:256" s="12" customFormat="1" ht="34.5" customHeight="1" x14ac:dyDescent="0.2">
      <c r="A11" s="31">
        <v>6</v>
      </c>
      <c r="B11" s="32" t="s">
        <v>54</v>
      </c>
      <c r="C11" s="32" t="s">
        <v>55</v>
      </c>
      <c r="D11" s="31" t="s">
        <v>56</v>
      </c>
      <c r="E11" s="33" t="s">
        <v>57</v>
      </c>
      <c r="F11" s="31" t="s">
        <v>34</v>
      </c>
      <c r="G11" s="34" t="s">
        <v>35</v>
      </c>
      <c r="H11" s="31">
        <v>15</v>
      </c>
      <c r="I11" s="31" t="s">
        <v>27</v>
      </c>
      <c r="J11" s="31" t="s">
        <v>28</v>
      </c>
      <c r="K11" s="31" t="s">
        <v>28</v>
      </c>
      <c r="L11" s="35" t="s">
        <v>58</v>
      </c>
      <c r="M11" s="35" t="s">
        <v>28</v>
      </c>
      <c r="N11" s="36" t="s">
        <v>28</v>
      </c>
      <c r="O11" s="31" t="s">
        <v>29</v>
      </c>
    </row>
    <row r="12" spans="1:256" s="12" customFormat="1" ht="34.5" customHeight="1" x14ac:dyDescent="0.2">
      <c r="A12" s="31">
        <v>7</v>
      </c>
      <c r="B12" s="32" t="s">
        <v>59</v>
      </c>
      <c r="C12" s="32" t="s">
        <v>60</v>
      </c>
      <c r="D12" s="31" t="s">
        <v>61</v>
      </c>
      <c r="E12" s="33" t="s">
        <v>62</v>
      </c>
      <c r="F12" s="31" t="s">
        <v>63</v>
      </c>
      <c r="G12" s="34" t="s">
        <v>64</v>
      </c>
      <c r="H12" s="31">
        <v>63</v>
      </c>
      <c r="I12" s="31" t="s">
        <v>27</v>
      </c>
      <c r="J12" s="31" t="s">
        <v>28</v>
      </c>
      <c r="K12" s="31" t="s">
        <v>28</v>
      </c>
      <c r="L12" s="35">
        <v>35500784</v>
      </c>
      <c r="M12" s="35" t="s">
        <v>28</v>
      </c>
      <c r="N12" s="36" t="s">
        <v>28</v>
      </c>
      <c r="O12" s="31" t="s">
        <v>29</v>
      </c>
    </row>
    <row r="13" spans="1:256" s="12" customFormat="1" ht="34.5" customHeight="1" x14ac:dyDescent="0.2">
      <c r="A13" s="31">
        <v>8</v>
      </c>
      <c r="B13" s="32" t="s">
        <v>65</v>
      </c>
      <c r="C13" s="32" t="s">
        <v>66</v>
      </c>
      <c r="D13" s="31" t="s">
        <v>67</v>
      </c>
      <c r="E13" s="33" t="s">
        <v>68</v>
      </c>
      <c r="F13" s="411" t="s">
        <v>69</v>
      </c>
      <c r="G13" s="411"/>
      <c r="H13" s="31">
        <v>109</v>
      </c>
      <c r="I13" s="31"/>
      <c r="J13" s="31"/>
      <c r="K13" s="31"/>
      <c r="L13" s="35"/>
      <c r="M13" s="35"/>
      <c r="N13" s="36"/>
      <c r="O13" s="31"/>
    </row>
    <row r="14" spans="1:256" s="12" customFormat="1" ht="34.5" customHeight="1" x14ac:dyDescent="0.2">
      <c r="A14" s="31">
        <v>9</v>
      </c>
      <c r="B14" s="32" t="s">
        <v>70</v>
      </c>
      <c r="C14" s="32" t="s">
        <v>71</v>
      </c>
      <c r="D14" s="31" t="s">
        <v>72</v>
      </c>
      <c r="E14" s="33" t="s">
        <v>73</v>
      </c>
      <c r="F14" s="31" t="s">
        <v>74</v>
      </c>
      <c r="G14" s="34" t="s">
        <v>75</v>
      </c>
      <c r="H14" s="31">
        <v>25</v>
      </c>
      <c r="I14" s="31"/>
      <c r="J14" s="31" t="s">
        <v>28</v>
      </c>
      <c r="K14" s="31" t="s">
        <v>28</v>
      </c>
      <c r="L14" s="35" t="s">
        <v>58</v>
      </c>
      <c r="M14" s="35" t="s">
        <v>28</v>
      </c>
      <c r="N14" s="36" t="s">
        <v>28</v>
      </c>
      <c r="O14" s="31" t="s">
        <v>29</v>
      </c>
    </row>
    <row r="15" spans="1:256" s="12" customFormat="1" ht="34.5" customHeight="1" x14ac:dyDescent="0.2">
      <c r="A15" s="31">
        <v>10</v>
      </c>
      <c r="B15" s="32" t="s">
        <v>76</v>
      </c>
      <c r="C15" s="32" t="s">
        <v>77</v>
      </c>
      <c r="D15" s="31" t="s">
        <v>78</v>
      </c>
      <c r="E15" s="33" t="s">
        <v>79</v>
      </c>
      <c r="F15" s="31" t="s">
        <v>74</v>
      </c>
      <c r="G15" s="34" t="s">
        <v>75</v>
      </c>
      <c r="H15" s="31">
        <v>32</v>
      </c>
      <c r="I15" s="31">
        <v>80</v>
      </c>
      <c r="J15" s="31" t="s">
        <v>80</v>
      </c>
      <c r="K15" s="31" t="s">
        <v>28</v>
      </c>
      <c r="L15" s="35">
        <v>1867000</v>
      </c>
      <c r="M15" s="35" t="s">
        <v>28</v>
      </c>
      <c r="N15" s="36" t="s">
        <v>28</v>
      </c>
      <c r="O15" s="31" t="s">
        <v>29</v>
      </c>
    </row>
    <row r="16" spans="1:256" s="12" customFormat="1" ht="34.5" customHeight="1" x14ac:dyDescent="0.2">
      <c r="A16" s="31">
        <v>11</v>
      </c>
      <c r="B16" s="32" t="s">
        <v>81</v>
      </c>
      <c r="C16" s="32" t="s">
        <v>82</v>
      </c>
      <c r="D16" s="31" t="s">
        <v>83</v>
      </c>
      <c r="E16" s="38" t="s">
        <v>84</v>
      </c>
      <c r="F16" s="31" t="s">
        <v>74</v>
      </c>
      <c r="G16" s="34" t="s">
        <v>75</v>
      </c>
      <c r="H16" s="31">
        <v>20</v>
      </c>
      <c r="I16" s="31">
        <v>95</v>
      </c>
      <c r="J16" s="31" t="s">
        <v>28</v>
      </c>
      <c r="K16" s="31" t="s">
        <v>28</v>
      </c>
      <c r="L16" s="35">
        <v>35150</v>
      </c>
      <c r="M16" s="35" t="s">
        <v>28</v>
      </c>
      <c r="N16" s="36" t="s">
        <v>28</v>
      </c>
      <c r="O16" s="31" t="s">
        <v>29</v>
      </c>
    </row>
    <row r="17" spans="1:18" s="12" customFormat="1" ht="34.5" customHeight="1" x14ac:dyDescent="0.2">
      <c r="A17" s="31">
        <v>12</v>
      </c>
      <c r="B17" s="32" t="s">
        <v>85</v>
      </c>
      <c r="C17" s="32" t="s">
        <v>86</v>
      </c>
      <c r="D17" s="31" t="s">
        <v>87</v>
      </c>
      <c r="E17" s="33" t="s">
        <v>88</v>
      </c>
      <c r="F17" s="31" t="s">
        <v>74</v>
      </c>
      <c r="G17" s="34" t="s">
        <v>75</v>
      </c>
      <c r="H17" s="31">
        <v>10</v>
      </c>
      <c r="I17" s="31">
        <v>46</v>
      </c>
      <c r="J17" s="31" t="s">
        <v>28</v>
      </c>
      <c r="K17" s="31" t="s">
        <v>28</v>
      </c>
      <c r="L17" s="35" t="s">
        <v>58</v>
      </c>
      <c r="M17" s="35" t="s">
        <v>28</v>
      </c>
      <c r="N17" s="36" t="s">
        <v>28</v>
      </c>
      <c r="O17" s="31" t="s">
        <v>29</v>
      </c>
    </row>
    <row r="18" spans="1:18" s="12" customFormat="1" ht="34.5" customHeight="1" x14ac:dyDescent="0.2">
      <c r="A18" s="31">
        <v>13</v>
      </c>
      <c r="B18" s="32" t="s">
        <v>89</v>
      </c>
      <c r="C18" s="32" t="s">
        <v>90</v>
      </c>
      <c r="D18" s="31" t="s">
        <v>91</v>
      </c>
      <c r="E18" s="33" t="s">
        <v>92</v>
      </c>
      <c r="F18" s="31" t="s">
        <v>74</v>
      </c>
      <c r="G18" s="34" t="s">
        <v>75</v>
      </c>
      <c r="H18" s="31">
        <v>15</v>
      </c>
      <c r="I18" s="31"/>
      <c r="J18" s="31" t="s">
        <v>28</v>
      </c>
      <c r="K18" s="31" t="s">
        <v>28</v>
      </c>
      <c r="L18" s="35" t="s">
        <v>93</v>
      </c>
      <c r="M18" s="35" t="s">
        <v>28</v>
      </c>
      <c r="N18" s="36" t="s">
        <v>28</v>
      </c>
      <c r="O18" s="31" t="s">
        <v>29</v>
      </c>
    </row>
    <row r="19" spans="1:18" s="12" customFormat="1" ht="47.25" customHeight="1" x14ac:dyDescent="0.2">
      <c r="A19" s="31">
        <v>14</v>
      </c>
      <c r="B19" s="32" t="s">
        <v>94</v>
      </c>
      <c r="C19" s="32" t="s">
        <v>95</v>
      </c>
      <c r="D19" s="31" t="s">
        <v>96</v>
      </c>
      <c r="E19" s="38" t="s">
        <v>97</v>
      </c>
      <c r="F19" s="31" t="s">
        <v>74</v>
      </c>
      <c r="G19" s="34" t="s">
        <v>75</v>
      </c>
      <c r="H19" s="31">
        <v>13</v>
      </c>
      <c r="I19" s="31">
        <v>49</v>
      </c>
      <c r="J19" s="31" t="s">
        <v>28</v>
      </c>
      <c r="K19" s="31" t="s">
        <v>28</v>
      </c>
      <c r="L19" s="35">
        <v>604750</v>
      </c>
      <c r="M19" s="35" t="s">
        <v>28</v>
      </c>
      <c r="N19" s="36" t="s">
        <v>28</v>
      </c>
      <c r="O19" s="31" t="s">
        <v>29</v>
      </c>
    </row>
    <row r="20" spans="1:18" s="12" customFormat="1" ht="34.5" customHeight="1" x14ac:dyDescent="0.2">
      <c r="A20" s="31">
        <v>15</v>
      </c>
      <c r="B20" s="32" t="s">
        <v>98</v>
      </c>
      <c r="C20" s="32" t="s">
        <v>99</v>
      </c>
      <c r="D20" s="31" t="s">
        <v>100</v>
      </c>
      <c r="E20" s="38" t="s">
        <v>101</v>
      </c>
      <c r="F20" s="31" t="s">
        <v>74</v>
      </c>
      <c r="G20" s="34" t="s">
        <v>75</v>
      </c>
      <c r="H20" s="31">
        <v>29</v>
      </c>
      <c r="I20" s="31">
        <v>125</v>
      </c>
      <c r="J20" s="31" t="s">
        <v>28</v>
      </c>
      <c r="K20" s="31" t="s">
        <v>58</v>
      </c>
      <c r="L20" s="35">
        <v>1289230</v>
      </c>
      <c r="M20" s="35" t="s">
        <v>28</v>
      </c>
      <c r="N20" s="36" t="s">
        <v>28</v>
      </c>
      <c r="O20" s="31" t="s">
        <v>29</v>
      </c>
    </row>
    <row r="21" spans="1:18" s="12" customFormat="1" ht="34.5" customHeight="1" x14ac:dyDescent="0.2">
      <c r="A21" s="31">
        <v>16</v>
      </c>
      <c r="B21" s="32" t="s">
        <v>102</v>
      </c>
      <c r="C21" s="32" t="s">
        <v>103</v>
      </c>
      <c r="D21" s="31" t="s">
        <v>104</v>
      </c>
      <c r="E21" s="33" t="s">
        <v>105</v>
      </c>
      <c r="F21" s="31" t="s">
        <v>74</v>
      </c>
      <c r="G21" s="34" t="s">
        <v>75</v>
      </c>
      <c r="H21" s="31">
        <v>15</v>
      </c>
      <c r="I21" s="31">
        <v>50</v>
      </c>
      <c r="J21" s="31" t="s">
        <v>28</v>
      </c>
      <c r="K21" s="31" t="s">
        <v>28</v>
      </c>
      <c r="L21" s="35">
        <v>633180</v>
      </c>
      <c r="M21" s="35" t="s">
        <v>28</v>
      </c>
      <c r="N21" s="36" t="s">
        <v>28</v>
      </c>
      <c r="O21" s="31" t="s">
        <v>29</v>
      </c>
      <c r="R21" s="39"/>
    </row>
    <row r="22" spans="1:18" s="12" customFormat="1" ht="34.5" customHeight="1" x14ac:dyDescent="0.2">
      <c r="A22" s="31">
        <v>17</v>
      </c>
      <c r="B22" s="32" t="s">
        <v>106</v>
      </c>
      <c r="C22" s="32" t="s">
        <v>107</v>
      </c>
      <c r="D22" s="31" t="s">
        <v>108</v>
      </c>
      <c r="E22" s="38" t="s">
        <v>109</v>
      </c>
      <c r="F22" s="31" t="s">
        <v>74</v>
      </c>
      <c r="G22" s="34" t="s">
        <v>75</v>
      </c>
      <c r="H22" s="31">
        <v>10</v>
      </c>
      <c r="I22" s="31">
        <v>50</v>
      </c>
      <c r="J22" s="31" t="s">
        <v>28</v>
      </c>
      <c r="K22" s="31" t="s">
        <v>28</v>
      </c>
      <c r="L22" s="35">
        <v>596640</v>
      </c>
      <c r="M22" s="35" t="s">
        <v>28</v>
      </c>
      <c r="N22" s="36" t="s">
        <v>28</v>
      </c>
      <c r="O22" s="31" t="s">
        <v>29</v>
      </c>
      <c r="R22"/>
    </row>
    <row r="23" spans="1:18" ht="34.5" customHeight="1" x14ac:dyDescent="0.35">
      <c r="A23" s="31">
        <v>18</v>
      </c>
      <c r="B23" s="32" t="s">
        <v>110</v>
      </c>
      <c r="C23" s="32" t="s">
        <v>60</v>
      </c>
      <c r="D23" s="31" t="s">
        <v>111</v>
      </c>
      <c r="E23" s="33" t="s">
        <v>112</v>
      </c>
      <c r="F23" s="31" t="s">
        <v>74</v>
      </c>
      <c r="G23" s="34" t="s">
        <v>75</v>
      </c>
      <c r="H23" s="31">
        <v>13</v>
      </c>
      <c r="I23" s="31">
        <v>50</v>
      </c>
      <c r="J23" s="31" t="s">
        <v>28</v>
      </c>
      <c r="K23" s="31" t="s">
        <v>28</v>
      </c>
      <c r="L23" s="35" t="s">
        <v>58</v>
      </c>
      <c r="M23" s="35" t="s">
        <v>28</v>
      </c>
      <c r="N23" s="36" t="s">
        <v>28</v>
      </c>
      <c r="O23" s="31" t="s">
        <v>29</v>
      </c>
      <c r="P23" s="12"/>
      <c r="Q23" s="12"/>
      <c r="R23" s="39"/>
    </row>
    <row r="24" spans="1:18" ht="34.5" customHeight="1" x14ac:dyDescent="0.35">
      <c r="A24" s="31">
        <v>19</v>
      </c>
      <c r="B24" s="32" t="s">
        <v>113</v>
      </c>
      <c r="C24" s="32" t="s">
        <v>114</v>
      </c>
      <c r="D24" s="31" t="s">
        <v>115</v>
      </c>
      <c r="E24" s="33" t="s">
        <v>116</v>
      </c>
      <c r="F24" s="31" t="s">
        <v>74</v>
      </c>
      <c r="G24" s="34" t="s">
        <v>75</v>
      </c>
      <c r="H24" s="31">
        <v>12</v>
      </c>
      <c r="I24" s="31"/>
      <c r="J24" s="31" t="s">
        <v>28</v>
      </c>
      <c r="K24" s="31" t="s">
        <v>28</v>
      </c>
      <c r="L24" s="35" t="s">
        <v>58</v>
      </c>
      <c r="M24" s="35" t="s">
        <v>28</v>
      </c>
      <c r="N24" s="36" t="s">
        <v>28</v>
      </c>
      <c r="O24" s="31" t="s">
        <v>29</v>
      </c>
      <c r="P24" s="12"/>
      <c r="Q24" s="12"/>
      <c r="R24" s="39"/>
    </row>
    <row r="25" spans="1:18" ht="34.5" customHeight="1" x14ac:dyDescent="0.35">
      <c r="A25" s="31">
        <v>20</v>
      </c>
      <c r="B25" s="32" t="s">
        <v>117</v>
      </c>
      <c r="C25" s="32" t="s">
        <v>118</v>
      </c>
      <c r="D25" s="31" t="s">
        <v>119</v>
      </c>
      <c r="E25" s="31" t="s">
        <v>120</v>
      </c>
      <c r="F25" s="34" t="s">
        <v>121</v>
      </c>
      <c r="G25" s="34" t="s">
        <v>122</v>
      </c>
      <c r="H25" s="31">
        <v>32</v>
      </c>
      <c r="I25" s="31" t="s">
        <v>27</v>
      </c>
      <c r="J25" s="31" t="s">
        <v>80</v>
      </c>
      <c r="K25" s="31" t="s">
        <v>28</v>
      </c>
      <c r="L25" s="35">
        <v>2513165</v>
      </c>
      <c r="M25" s="35" t="s">
        <v>28</v>
      </c>
      <c r="N25" s="36" t="s">
        <v>28</v>
      </c>
      <c r="O25" s="31" t="s">
        <v>29</v>
      </c>
      <c r="P25"/>
      <c r="Q25"/>
      <c r="R25"/>
    </row>
    <row r="26" spans="1:18" ht="34.5" customHeight="1" x14ac:dyDescent="0.35">
      <c r="A26" s="31">
        <v>21</v>
      </c>
      <c r="B26" s="32" t="s">
        <v>123</v>
      </c>
      <c r="C26" s="32" t="s">
        <v>124</v>
      </c>
      <c r="D26" s="31" t="s">
        <v>125</v>
      </c>
      <c r="E26" s="33" t="s">
        <v>126</v>
      </c>
      <c r="F26" s="34" t="s">
        <v>127</v>
      </c>
      <c r="G26" s="34" t="s">
        <v>128</v>
      </c>
      <c r="H26" s="31">
        <v>21</v>
      </c>
      <c r="I26" s="31" t="s">
        <v>27</v>
      </c>
      <c r="J26" s="31" t="s">
        <v>28</v>
      </c>
      <c r="K26" s="31" t="s">
        <v>28</v>
      </c>
      <c r="L26" s="35">
        <v>1639500</v>
      </c>
      <c r="M26" s="35" t="s">
        <v>28</v>
      </c>
      <c r="N26" s="36" t="s">
        <v>129</v>
      </c>
      <c r="O26" s="31" t="s">
        <v>29</v>
      </c>
      <c r="P26"/>
      <c r="Q26"/>
      <c r="R26" s="39"/>
    </row>
    <row r="27" spans="1:18" ht="34.5" customHeight="1" x14ac:dyDescent="0.35">
      <c r="A27" s="31">
        <v>22</v>
      </c>
      <c r="B27" s="32" t="s">
        <v>130</v>
      </c>
      <c r="C27" s="32" t="s">
        <v>131</v>
      </c>
      <c r="D27" s="31" t="s">
        <v>132</v>
      </c>
      <c r="E27" s="33" t="s">
        <v>133</v>
      </c>
      <c r="F27" s="31" t="s">
        <v>134</v>
      </c>
      <c r="G27" s="34" t="s">
        <v>135</v>
      </c>
      <c r="H27" s="31">
        <v>76</v>
      </c>
      <c r="I27" s="31">
        <v>477</v>
      </c>
      <c r="J27" s="31" t="s">
        <v>28</v>
      </c>
      <c r="K27" s="31" t="s">
        <v>28</v>
      </c>
      <c r="L27" s="35">
        <v>5618120.5099999998</v>
      </c>
      <c r="M27" s="35" t="s">
        <v>28</v>
      </c>
      <c r="N27" s="36" t="s">
        <v>28</v>
      </c>
      <c r="O27" s="31" t="s">
        <v>29</v>
      </c>
      <c r="P27"/>
      <c r="Q27"/>
      <c r="R27"/>
    </row>
    <row r="28" spans="1:18" ht="34.5" customHeight="1" x14ac:dyDescent="0.35">
      <c r="A28" s="31">
        <v>23</v>
      </c>
      <c r="B28" s="32" t="s">
        <v>136</v>
      </c>
      <c r="C28" s="32" t="s">
        <v>137</v>
      </c>
      <c r="D28" s="33" t="s">
        <v>138</v>
      </c>
      <c r="E28" s="33" t="s">
        <v>139</v>
      </c>
      <c r="F28" s="31" t="s">
        <v>134</v>
      </c>
      <c r="G28" s="34" t="s">
        <v>135</v>
      </c>
      <c r="H28" s="33" t="s">
        <v>140</v>
      </c>
      <c r="I28" s="33" t="s">
        <v>141</v>
      </c>
      <c r="J28" s="38" t="s">
        <v>142</v>
      </c>
      <c r="K28" s="33" t="s">
        <v>28</v>
      </c>
      <c r="L28" s="35">
        <v>7570818.0499999998</v>
      </c>
      <c r="M28" s="35" t="s">
        <v>28</v>
      </c>
      <c r="N28" s="36" t="s">
        <v>28</v>
      </c>
      <c r="O28" s="33"/>
      <c r="P28"/>
      <c r="Q28"/>
      <c r="R28"/>
    </row>
    <row r="29" spans="1:18" x14ac:dyDescent="0.35">
      <c r="A29" s="31">
        <v>24</v>
      </c>
      <c r="B29" s="32" t="s">
        <v>143</v>
      </c>
      <c r="C29" s="32" t="s">
        <v>144</v>
      </c>
      <c r="D29" s="31" t="s">
        <v>145</v>
      </c>
      <c r="E29" s="33" t="s">
        <v>146</v>
      </c>
      <c r="F29" s="31" t="s">
        <v>134</v>
      </c>
      <c r="G29" s="34" t="s">
        <v>135</v>
      </c>
      <c r="H29" s="31">
        <v>90</v>
      </c>
      <c r="I29" s="31">
        <v>530</v>
      </c>
      <c r="J29" s="31" t="s">
        <v>80</v>
      </c>
      <c r="K29" s="31" t="s">
        <v>28</v>
      </c>
      <c r="L29" s="35">
        <v>7150000</v>
      </c>
      <c r="M29" s="35" t="s">
        <v>28</v>
      </c>
      <c r="N29" s="36" t="s">
        <v>28</v>
      </c>
      <c r="O29" s="31"/>
      <c r="P29"/>
      <c r="Q29"/>
      <c r="R29"/>
    </row>
    <row r="30" spans="1:18" ht="34.5" customHeight="1" x14ac:dyDescent="0.35">
      <c r="A30" s="31">
        <v>25</v>
      </c>
      <c r="B30" s="32" t="s">
        <v>147</v>
      </c>
      <c r="C30" s="32" t="s">
        <v>148</v>
      </c>
      <c r="D30" s="33" t="s">
        <v>149</v>
      </c>
      <c r="E30" s="33" t="s">
        <v>150</v>
      </c>
      <c r="F30" s="31" t="s">
        <v>134</v>
      </c>
      <c r="G30" s="34" t="s">
        <v>135</v>
      </c>
      <c r="H30" s="40">
        <v>62</v>
      </c>
      <c r="I30" s="40">
        <v>284</v>
      </c>
      <c r="J30" s="33" t="s">
        <v>28</v>
      </c>
      <c r="K30" s="33" t="s">
        <v>58</v>
      </c>
      <c r="L30" s="35" t="s">
        <v>58</v>
      </c>
      <c r="M30" s="36" t="s">
        <v>151</v>
      </c>
      <c r="N30" s="36" t="s">
        <v>28</v>
      </c>
      <c r="O30" s="33" t="s">
        <v>29</v>
      </c>
      <c r="P30"/>
      <c r="Q30"/>
      <c r="R30"/>
    </row>
    <row r="31" spans="1:18" ht="34.5" customHeight="1" x14ac:dyDescent="0.35">
      <c r="A31" s="31">
        <v>26</v>
      </c>
      <c r="B31" s="32" t="s">
        <v>152</v>
      </c>
      <c r="C31" s="32" t="s">
        <v>153</v>
      </c>
      <c r="D31" s="31" t="s">
        <v>154</v>
      </c>
      <c r="E31" s="33" t="s">
        <v>155</v>
      </c>
      <c r="F31" s="31" t="s">
        <v>134</v>
      </c>
      <c r="G31" s="34" t="s">
        <v>135</v>
      </c>
      <c r="H31" s="31">
        <v>66</v>
      </c>
      <c r="I31" s="31">
        <v>270</v>
      </c>
      <c r="J31" s="31" t="s">
        <v>28</v>
      </c>
      <c r="K31" s="31" t="s">
        <v>28</v>
      </c>
      <c r="L31" s="35">
        <v>4717486.12</v>
      </c>
      <c r="M31" s="35" t="s">
        <v>28</v>
      </c>
      <c r="N31" s="36" t="s">
        <v>28</v>
      </c>
      <c r="O31" s="31" t="s">
        <v>29</v>
      </c>
      <c r="P31" s="41" t="s">
        <v>156</v>
      </c>
      <c r="Q31"/>
      <c r="R31" s="39"/>
    </row>
    <row r="32" spans="1:18" ht="46.5" x14ac:dyDescent="0.35">
      <c r="A32" s="31">
        <v>27</v>
      </c>
      <c r="B32" s="32" t="s">
        <v>157</v>
      </c>
      <c r="C32" s="32" t="s">
        <v>158</v>
      </c>
      <c r="D32" s="31" t="s">
        <v>159</v>
      </c>
      <c r="E32" s="33" t="s">
        <v>160</v>
      </c>
      <c r="F32" s="31" t="s">
        <v>134</v>
      </c>
      <c r="G32" s="34" t="s">
        <v>135</v>
      </c>
      <c r="H32" s="31">
        <v>60</v>
      </c>
      <c r="I32" s="31">
        <v>323</v>
      </c>
      <c r="J32" s="31" t="s">
        <v>28</v>
      </c>
      <c r="K32" s="31" t="s">
        <v>28</v>
      </c>
      <c r="L32" s="35">
        <v>3241670</v>
      </c>
      <c r="M32" s="35" t="s">
        <v>28</v>
      </c>
      <c r="N32" s="36" t="s">
        <v>28</v>
      </c>
      <c r="O32" s="31" t="s">
        <v>29</v>
      </c>
      <c r="Q32"/>
      <c r="R32"/>
    </row>
    <row r="33" spans="1:18" ht="34.5" customHeight="1" x14ac:dyDescent="0.35">
      <c r="A33" s="31">
        <v>28</v>
      </c>
      <c r="B33" s="32" t="s">
        <v>161</v>
      </c>
      <c r="C33" s="32" t="s">
        <v>162</v>
      </c>
      <c r="D33" s="31" t="s">
        <v>163</v>
      </c>
      <c r="E33" s="33" t="s">
        <v>164</v>
      </c>
      <c r="F33" s="31" t="s">
        <v>165</v>
      </c>
      <c r="G33" s="34" t="s">
        <v>135</v>
      </c>
      <c r="H33" s="31">
        <v>26</v>
      </c>
      <c r="I33" s="31">
        <v>162</v>
      </c>
      <c r="J33" s="31" t="s">
        <v>28</v>
      </c>
      <c r="K33" s="31" t="s">
        <v>28</v>
      </c>
      <c r="L33" s="35">
        <v>1500000</v>
      </c>
      <c r="M33" s="35" t="s">
        <v>28</v>
      </c>
      <c r="N33" s="36" t="s">
        <v>28</v>
      </c>
      <c r="O33" s="31" t="s">
        <v>29</v>
      </c>
      <c r="Q33"/>
      <c r="R33"/>
    </row>
    <row r="34" spans="1:18" ht="34.5" customHeight="1" x14ac:dyDescent="0.35">
      <c r="A34" s="31">
        <v>29</v>
      </c>
      <c r="B34" s="32" t="s">
        <v>166</v>
      </c>
      <c r="C34" s="32" t="s">
        <v>167</v>
      </c>
      <c r="D34" s="31" t="s">
        <v>168</v>
      </c>
      <c r="E34" s="33" t="s">
        <v>169</v>
      </c>
      <c r="F34" s="31" t="s">
        <v>170</v>
      </c>
      <c r="G34" s="34" t="s">
        <v>171</v>
      </c>
      <c r="H34" s="31">
        <v>12</v>
      </c>
      <c r="I34" s="31" t="s">
        <v>27</v>
      </c>
      <c r="J34" s="31" t="s">
        <v>28</v>
      </c>
      <c r="K34" s="31" t="s">
        <v>28</v>
      </c>
      <c r="L34" s="35">
        <v>2082000</v>
      </c>
      <c r="M34" s="35" t="s">
        <v>28</v>
      </c>
      <c r="N34" s="36" t="s">
        <v>28</v>
      </c>
      <c r="O34" s="31" t="s">
        <v>29</v>
      </c>
      <c r="Q34"/>
      <c r="R34" s="39"/>
    </row>
    <row r="35" spans="1:18" ht="34.5" customHeight="1" x14ac:dyDescent="0.35">
      <c r="A35" s="31">
        <v>30</v>
      </c>
      <c r="B35" s="32" t="s">
        <v>172</v>
      </c>
      <c r="C35" s="32" t="s">
        <v>173</v>
      </c>
      <c r="D35" s="31" t="s">
        <v>174</v>
      </c>
      <c r="E35" s="31">
        <v>241812688</v>
      </c>
      <c r="F35" s="31" t="s">
        <v>170</v>
      </c>
      <c r="G35" s="34" t="s">
        <v>171</v>
      </c>
      <c r="H35" s="31">
        <v>23</v>
      </c>
      <c r="I35" s="31" t="s">
        <v>27</v>
      </c>
      <c r="J35" s="31" t="s">
        <v>28</v>
      </c>
      <c r="K35" s="31" t="s">
        <v>28</v>
      </c>
      <c r="L35" s="35">
        <v>1778350</v>
      </c>
      <c r="M35" s="35" t="s">
        <v>28</v>
      </c>
      <c r="N35" s="36" t="s">
        <v>28</v>
      </c>
      <c r="O35" s="31" t="s">
        <v>29</v>
      </c>
      <c r="Q35" s="39"/>
    </row>
    <row r="36" spans="1:18" x14ac:dyDescent="0.35">
      <c r="A36" s="31">
        <v>31</v>
      </c>
      <c r="B36" s="32" t="s">
        <v>175</v>
      </c>
      <c r="C36" s="32" t="s">
        <v>176</v>
      </c>
      <c r="D36" s="31" t="s">
        <v>177</v>
      </c>
      <c r="E36" s="31" t="s">
        <v>178</v>
      </c>
      <c r="F36" s="40" t="s">
        <v>179</v>
      </c>
      <c r="G36" s="42" t="s">
        <v>180</v>
      </c>
      <c r="H36" s="31">
        <v>3</v>
      </c>
      <c r="I36" s="31">
        <v>210</v>
      </c>
      <c r="J36" s="31"/>
      <c r="K36" s="31"/>
      <c r="L36" s="35"/>
      <c r="M36" s="35"/>
      <c r="N36" s="36"/>
      <c r="O36" s="31"/>
    </row>
    <row r="37" spans="1:18" ht="34.5" customHeight="1" x14ac:dyDescent="0.35">
      <c r="A37" s="31">
        <v>32</v>
      </c>
      <c r="B37" s="32" t="s">
        <v>181</v>
      </c>
      <c r="C37" s="32" t="s">
        <v>182</v>
      </c>
      <c r="D37" s="31" t="s">
        <v>183</v>
      </c>
      <c r="E37" s="33" t="s">
        <v>184</v>
      </c>
      <c r="F37" s="31" t="s">
        <v>185</v>
      </c>
      <c r="G37" s="34" t="s">
        <v>186</v>
      </c>
      <c r="H37" s="31">
        <v>65</v>
      </c>
      <c r="I37" s="31" t="s">
        <v>187</v>
      </c>
      <c r="J37" s="31" t="s">
        <v>28</v>
      </c>
      <c r="K37" s="31" t="s">
        <v>28</v>
      </c>
      <c r="L37" s="35">
        <v>2964100</v>
      </c>
      <c r="M37" s="35" t="s">
        <v>28</v>
      </c>
      <c r="N37" s="36" t="s">
        <v>28</v>
      </c>
      <c r="O37" s="31"/>
    </row>
  </sheetData>
  <mergeCells count="1">
    <mergeCell ref="F13:G13"/>
  </mergeCells>
  <printOptions horizontalCentered="1"/>
  <pageMargins left="0.390277777777778" right="0.4" top="0.64027777777777795" bottom="0.37013888888888902"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5"/>
  <sheetViews>
    <sheetView tabSelected="1" topLeftCell="A16" zoomScale="40" zoomScaleNormal="40" workbookViewId="0">
      <selection activeCell="I245" sqref="I245"/>
    </sheetView>
  </sheetViews>
  <sheetFormatPr defaultColWidth="9" defaultRowHeight="26.25" x14ac:dyDescent="0.4"/>
  <cols>
    <col min="1" max="1" width="10.42578125" style="43" customWidth="1"/>
    <col min="2" max="2" width="68.7109375" style="43" customWidth="1"/>
    <col min="3" max="3" width="35.42578125" style="43" customWidth="1"/>
    <col min="4" max="6" width="25.5703125" style="43" customWidth="1"/>
    <col min="7" max="7" width="26.85546875" style="43" customWidth="1"/>
    <col min="8" max="8" width="30.42578125" style="43" customWidth="1"/>
    <col min="9" max="9" width="44.42578125" style="334" customWidth="1"/>
    <col min="10" max="10" width="47.7109375" style="44" customWidth="1"/>
    <col min="11" max="11" width="62.5703125" style="43" customWidth="1"/>
    <col min="12" max="12" width="44.7109375" style="43" customWidth="1"/>
    <col min="13" max="15" width="38.5703125" style="43" customWidth="1"/>
    <col min="16" max="16" width="92.28515625" style="43" customWidth="1"/>
    <col min="17" max="20" width="20" style="43" customWidth="1"/>
    <col min="21" max="21" width="17.85546875" style="43" customWidth="1"/>
    <col min="22" max="23" width="20.42578125" style="43" customWidth="1"/>
    <col min="24" max="25" width="21.5703125" style="43" customWidth="1"/>
    <col min="26" max="29" width="16.42578125" style="43" customWidth="1"/>
    <col min="30" max="16384" width="9" style="43"/>
  </cols>
  <sheetData>
    <row r="1" spans="1:29" ht="45" customHeight="1" x14ac:dyDescent="0.3">
      <c r="A1" s="45" t="s">
        <v>188</v>
      </c>
      <c r="B1" s="46"/>
      <c r="C1" s="47"/>
      <c r="D1" s="47"/>
      <c r="E1" s="48"/>
      <c r="F1" s="49"/>
      <c r="G1" s="47"/>
      <c r="H1" s="48"/>
      <c r="I1" s="319" t="s">
        <v>1</v>
      </c>
      <c r="J1" s="50"/>
      <c r="K1" s="47"/>
      <c r="L1" s="47"/>
      <c r="M1" s="47"/>
      <c r="N1" s="47"/>
      <c r="O1" s="47"/>
      <c r="P1" s="47"/>
      <c r="Q1" s="47"/>
      <c r="R1" s="47"/>
      <c r="S1" s="47"/>
      <c r="T1" s="47"/>
      <c r="U1" s="47"/>
      <c r="V1" s="47"/>
      <c r="W1" s="47"/>
      <c r="X1" s="47"/>
      <c r="Y1" s="47"/>
      <c r="Z1" s="47"/>
      <c r="AA1" s="47"/>
      <c r="AB1" s="47"/>
      <c r="AC1" s="47"/>
    </row>
    <row r="2" spans="1:29" ht="45" customHeight="1" x14ac:dyDescent="0.3">
      <c r="A2" s="422" t="s">
        <v>189</v>
      </c>
      <c r="B2" s="422" t="s">
        <v>190</v>
      </c>
      <c r="C2" s="422" t="s">
        <v>191</v>
      </c>
      <c r="D2" s="422" t="s">
        <v>192</v>
      </c>
      <c r="E2" s="426" t="s">
        <v>193</v>
      </c>
      <c r="F2" s="422" t="s">
        <v>194</v>
      </c>
      <c r="G2" s="422" t="s">
        <v>195</v>
      </c>
      <c r="H2" s="423" t="s">
        <v>196</v>
      </c>
      <c r="I2" s="424" t="s">
        <v>197</v>
      </c>
      <c r="J2" s="425" t="s">
        <v>198</v>
      </c>
      <c r="K2" s="422" t="s">
        <v>199</v>
      </c>
      <c r="L2" s="422" t="s">
        <v>200</v>
      </c>
      <c r="M2" s="422"/>
      <c r="N2" s="422"/>
      <c r="O2" s="422" t="s">
        <v>201</v>
      </c>
      <c r="P2" s="422" t="s">
        <v>202</v>
      </c>
      <c r="Q2" s="422" t="s">
        <v>203</v>
      </c>
      <c r="R2" s="422"/>
      <c r="S2" s="422"/>
      <c r="T2" s="422"/>
      <c r="U2" s="422"/>
      <c r="V2" s="422"/>
      <c r="W2" s="418" t="s">
        <v>204</v>
      </c>
      <c r="X2" s="419" t="s">
        <v>205</v>
      </c>
      <c r="Y2" s="418" t="s">
        <v>206</v>
      </c>
      <c r="Z2" s="419" t="s">
        <v>207</v>
      </c>
      <c r="AA2" s="419" t="s">
        <v>208</v>
      </c>
      <c r="AB2" s="418" t="s">
        <v>209</v>
      </c>
      <c r="AC2" s="419" t="s">
        <v>210</v>
      </c>
    </row>
    <row r="3" spans="1:29" ht="45" customHeight="1" x14ac:dyDescent="0.3">
      <c r="A3" s="422"/>
      <c r="B3" s="422"/>
      <c r="C3" s="422"/>
      <c r="D3" s="422"/>
      <c r="E3" s="426"/>
      <c r="F3" s="422"/>
      <c r="G3" s="422"/>
      <c r="H3" s="423"/>
      <c r="I3" s="424"/>
      <c r="J3" s="425"/>
      <c r="K3" s="422"/>
      <c r="L3" s="51" t="s">
        <v>211</v>
      </c>
      <c r="M3" s="51" t="s">
        <v>212</v>
      </c>
      <c r="N3" s="51" t="s">
        <v>213</v>
      </c>
      <c r="O3" s="422"/>
      <c r="P3" s="422"/>
      <c r="Q3" s="51" t="s">
        <v>214</v>
      </c>
      <c r="R3" s="51" t="s">
        <v>215</v>
      </c>
      <c r="S3" s="51" t="s">
        <v>216</v>
      </c>
      <c r="T3" s="51" t="s">
        <v>217</v>
      </c>
      <c r="U3" s="51" t="s">
        <v>218</v>
      </c>
      <c r="V3" s="51" t="s">
        <v>219</v>
      </c>
      <c r="W3" s="418"/>
      <c r="X3" s="419"/>
      <c r="Y3" s="418"/>
      <c r="Z3" s="419"/>
      <c r="AA3" s="419"/>
      <c r="AB3" s="418"/>
      <c r="AC3" s="419"/>
    </row>
    <row r="4" spans="1:29" ht="45" customHeight="1" x14ac:dyDescent="0.3">
      <c r="A4" s="52"/>
      <c r="B4" s="53" t="s">
        <v>22</v>
      </c>
      <c r="C4" s="54"/>
      <c r="D4" s="54"/>
      <c r="E4" s="55"/>
      <c r="F4" s="54"/>
      <c r="G4" s="54"/>
      <c r="H4" s="56"/>
      <c r="I4" s="320"/>
      <c r="J4" s="57"/>
      <c r="K4" s="58"/>
      <c r="L4" s="54"/>
      <c r="M4" s="54"/>
      <c r="N4" s="54"/>
      <c r="O4" s="59"/>
      <c r="P4" s="59"/>
      <c r="Q4" s="54"/>
      <c r="R4" s="54"/>
      <c r="S4" s="54"/>
      <c r="T4" s="54"/>
      <c r="U4" s="54"/>
      <c r="V4" s="54"/>
      <c r="W4" s="54"/>
      <c r="X4" s="54"/>
      <c r="Y4" s="54"/>
      <c r="Z4" s="54"/>
      <c r="AA4" s="54"/>
      <c r="AB4" s="54"/>
      <c r="AC4" s="54"/>
    </row>
    <row r="5" spans="1:29" ht="45" customHeight="1" x14ac:dyDescent="0.3">
      <c r="A5" s="60">
        <v>1</v>
      </c>
      <c r="B5" s="1" t="s">
        <v>220</v>
      </c>
      <c r="C5" s="2" t="s">
        <v>221</v>
      </c>
      <c r="D5" s="2" t="s">
        <v>80</v>
      </c>
      <c r="E5" s="2" t="s">
        <v>28</v>
      </c>
      <c r="F5" s="2" t="s">
        <v>80</v>
      </c>
      <c r="G5" s="2">
        <v>1494</v>
      </c>
      <c r="H5" s="61" t="s">
        <v>222</v>
      </c>
      <c r="I5" s="321">
        <v>5417000</v>
      </c>
      <c r="J5" s="6" t="s">
        <v>223</v>
      </c>
      <c r="K5" s="5" t="s">
        <v>224</v>
      </c>
      <c r="L5" s="2" t="s">
        <v>225</v>
      </c>
      <c r="M5" s="2" t="s">
        <v>226</v>
      </c>
      <c r="N5" s="2" t="s">
        <v>227</v>
      </c>
      <c r="O5" s="2" t="s">
        <v>228</v>
      </c>
      <c r="P5" s="2" t="s">
        <v>229</v>
      </c>
      <c r="Q5" s="2" t="s">
        <v>230</v>
      </c>
      <c r="R5" s="2" t="s">
        <v>230</v>
      </c>
      <c r="S5" s="2" t="s">
        <v>230</v>
      </c>
      <c r="T5" s="2" t="s">
        <v>231</v>
      </c>
      <c r="U5" s="2" t="s">
        <v>232</v>
      </c>
      <c r="V5" s="2" t="s">
        <v>233</v>
      </c>
      <c r="W5" s="2"/>
      <c r="X5" s="2">
        <v>1632</v>
      </c>
      <c r="Y5" s="2"/>
      <c r="Z5" s="2">
        <v>3</v>
      </c>
      <c r="AA5" s="2" t="s">
        <v>234</v>
      </c>
      <c r="AB5" s="2"/>
      <c r="AC5" s="2" t="s">
        <v>28</v>
      </c>
    </row>
    <row r="6" spans="1:29" ht="45" customHeight="1" x14ac:dyDescent="0.3">
      <c r="A6" s="60">
        <v>2</v>
      </c>
      <c r="B6" s="1" t="s">
        <v>235</v>
      </c>
      <c r="C6" s="2" t="s">
        <v>221</v>
      </c>
      <c r="D6" s="2" t="s">
        <v>80</v>
      </c>
      <c r="E6" s="2" t="s">
        <v>28</v>
      </c>
      <c r="F6" s="2" t="s">
        <v>28</v>
      </c>
      <c r="G6" s="2" t="s">
        <v>236</v>
      </c>
      <c r="H6" s="61" t="s">
        <v>222</v>
      </c>
      <c r="I6" s="321">
        <v>1198000</v>
      </c>
      <c r="J6" s="6" t="s">
        <v>237</v>
      </c>
      <c r="K6" s="5" t="s">
        <v>224</v>
      </c>
      <c r="L6" s="2" t="s">
        <v>225</v>
      </c>
      <c r="M6" s="2" t="s">
        <v>238</v>
      </c>
      <c r="N6" s="2" t="s">
        <v>239</v>
      </c>
      <c r="O6" s="2" t="s">
        <v>228</v>
      </c>
      <c r="P6" s="2" t="s">
        <v>229</v>
      </c>
      <c r="Q6" s="2" t="s">
        <v>230</v>
      </c>
      <c r="R6" s="2" t="s">
        <v>230</v>
      </c>
      <c r="S6" s="2" t="s">
        <v>230</v>
      </c>
      <c r="T6" s="2" t="s">
        <v>231</v>
      </c>
      <c r="U6" s="2" t="s">
        <v>232</v>
      </c>
      <c r="V6" s="2" t="s">
        <v>233</v>
      </c>
      <c r="W6" s="2"/>
      <c r="X6" s="2">
        <v>361</v>
      </c>
      <c r="Y6" s="2"/>
      <c r="Z6" s="2">
        <v>2</v>
      </c>
      <c r="AA6" s="2" t="s">
        <v>234</v>
      </c>
      <c r="AB6" s="2"/>
      <c r="AC6" s="2" t="s">
        <v>28</v>
      </c>
    </row>
    <row r="7" spans="1:29" ht="45" customHeight="1" x14ac:dyDescent="0.3">
      <c r="A7" s="60">
        <v>3</v>
      </c>
      <c r="B7" s="1" t="s">
        <v>235</v>
      </c>
      <c r="C7" s="2" t="s">
        <v>221</v>
      </c>
      <c r="D7" s="2" t="s">
        <v>80</v>
      </c>
      <c r="E7" s="2" t="s">
        <v>28</v>
      </c>
      <c r="F7" s="2" t="s">
        <v>80</v>
      </c>
      <c r="G7" s="2" t="s">
        <v>240</v>
      </c>
      <c r="H7" s="61" t="s">
        <v>222</v>
      </c>
      <c r="I7" s="321">
        <v>1221000</v>
      </c>
      <c r="J7" s="6" t="s">
        <v>241</v>
      </c>
      <c r="K7" s="5" t="s">
        <v>224</v>
      </c>
      <c r="L7" s="2" t="s">
        <v>225</v>
      </c>
      <c r="M7" s="2" t="s">
        <v>242</v>
      </c>
      <c r="N7" s="2" t="s">
        <v>239</v>
      </c>
      <c r="O7" s="2" t="s">
        <v>228</v>
      </c>
      <c r="P7" s="2" t="s">
        <v>243</v>
      </c>
      <c r="Q7" s="2" t="s">
        <v>230</v>
      </c>
      <c r="R7" s="2" t="s">
        <v>230</v>
      </c>
      <c r="S7" s="2" t="s">
        <v>230</v>
      </c>
      <c r="T7" s="2" t="s">
        <v>230</v>
      </c>
      <c r="U7" s="2" t="s">
        <v>232</v>
      </c>
      <c r="V7" s="2" t="s">
        <v>233</v>
      </c>
      <c r="W7" s="2"/>
      <c r="X7" s="2">
        <v>368</v>
      </c>
      <c r="Y7" s="2"/>
      <c r="Z7" s="2">
        <v>2</v>
      </c>
      <c r="AA7" s="2" t="s">
        <v>232</v>
      </c>
      <c r="AB7" s="2"/>
      <c r="AC7" s="2" t="s">
        <v>28</v>
      </c>
    </row>
    <row r="8" spans="1:29" ht="45" customHeight="1" x14ac:dyDescent="0.3">
      <c r="A8" s="60">
        <v>4</v>
      </c>
      <c r="B8" s="1" t="s">
        <v>235</v>
      </c>
      <c r="C8" s="2" t="s">
        <v>221</v>
      </c>
      <c r="D8" s="2" t="s">
        <v>80</v>
      </c>
      <c r="E8" s="2" t="s">
        <v>28</v>
      </c>
      <c r="F8" s="2" t="s">
        <v>80</v>
      </c>
      <c r="G8" s="2">
        <v>1824</v>
      </c>
      <c r="H8" s="61" t="s">
        <v>222</v>
      </c>
      <c r="I8" s="321">
        <v>3379000</v>
      </c>
      <c r="J8" s="6" t="s">
        <v>244</v>
      </c>
      <c r="K8" s="5" t="s">
        <v>224</v>
      </c>
      <c r="L8" s="2" t="s">
        <v>225</v>
      </c>
      <c r="M8" s="2" t="s">
        <v>245</v>
      </c>
      <c r="N8" s="2" t="s">
        <v>227</v>
      </c>
      <c r="O8" s="2" t="s">
        <v>246</v>
      </c>
      <c r="P8" s="2" t="s">
        <v>247</v>
      </c>
      <c r="Q8" s="2" t="s">
        <v>230</v>
      </c>
      <c r="R8" s="2" t="s">
        <v>230</v>
      </c>
      <c r="S8" s="2" t="s">
        <v>230</v>
      </c>
      <c r="T8" s="2" t="s">
        <v>230</v>
      </c>
      <c r="U8" s="2" t="s">
        <v>232</v>
      </c>
      <c r="V8" s="2" t="s">
        <v>233</v>
      </c>
      <c r="W8" s="2"/>
      <c r="X8" s="2">
        <v>1018</v>
      </c>
      <c r="Y8" s="2"/>
      <c r="Z8" s="2">
        <v>2</v>
      </c>
      <c r="AA8" s="2" t="s">
        <v>234</v>
      </c>
      <c r="AB8" s="2"/>
      <c r="AC8" s="2" t="s">
        <v>28</v>
      </c>
    </row>
    <row r="9" spans="1:29" ht="45" customHeight="1" x14ac:dyDescent="0.3">
      <c r="A9" s="60">
        <v>5</v>
      </c>
      <c r="B9" s="1" t="s">
        <v>248</v>
      </c>
      <c r="C9" s="2" t="s">
        <v>249</v>
      </c>
      <c r="D9" s="2" t="s">
        <v>80</v>
      </c>
      <c r="E9" s="62" t="s">
        <v>28</v>
      </c>
      <c r="F9" s="62" t="s">
        <v>28</v>
      </c>
      <c r="G9" s="62">
        <v>2008</v>
      </c>
      <c r="H9" s="63" t="s">
        <v>250</v>
      </c>
      <c r="I9" s="322">
        <v>23118984.329999998</v>
      </c>
      <c r="J9" s="64" t="s">
        <v>251</v>
      </c>
      <c r="K9" s="420" t="s">
        <v>252</v>
      </c>
      <c r="L9" s="62" t="s">
        <v>253</v>
      </c>
      <c r="M9" s="62" t="s">
        <v>254</v>
      </c>
      <c r="N9" s="62" t="s">
        <v>255</v>
      </c>
      <c r="O9" s="2" t="s">
        <v>256</v>
      </c>
      <c r="P9" s="2" t="s">
        <v>257</v>
      </c>
      <c r="Q9" s="62" t="s">
        <v>230</v>
      </c>
      <c r="R9" s="62" t="s">
        <v>230</v>
      </c>
      <c r="S9" s="62" t="s">
        <v>230</v>
      </c>
      <c r="T9" s="62" t="s">
        <v>230</v>
      </c>
      <c r="U9" s="62" t="s">
        <v>257</v>
      </c>
      <c r="V9" s="62" t="s">
        <v>257</v>
      </c>
      <c r="W9" s="62"/>
      <c r="X9" s="2" t="s">
        <v>258</v>
      </c>
      <c r="Y9" s="2"/>
      <c r="Z9" s="2">
        <v>2</v>
      </c>
      <c r="AA9" s="2" t="s">
        <v>28</v>
      </c>
      <c r="AB9" s="2"/>
      <c r="AC9" s="2" t="s">
        <v>80</v>
      </c>
    </row>
    <row r="10" spans="1:29" ht="45" customHeight="1" x14ac:dyDescent="0.3">
      <c r="A10" s="60">
        <v>6</v>
      </c>
      <c r="B10" s="1" t="s">
        <v>259</v>
      </c>
      <c r="C10" s="62" t="s">
        <v>260</v>
      </c>
      <c r="D10" s="2" t="s">
        <v>80</v>
      </c>
      <c r="E10" s="62" t="s">
        <v>28</v>
      </c>
      <c r="F10" s="62" t="s">
        <v>28</v>
      </c>
      <c r="G10" s="62">
        <v>2008</v>
      </c>
      <c r="H10" s="63" t="s">
        <v>250</v>
      </c>
      <c r="I10" s="322">
        <v>53544.65</v>
      </c>
      <c r="J10" s="64" t="s">
        <v>251</v>
      </c>
      <c r="K10" s="420"/>
      <c r="L10" s="62"/>
      <c r="M10" s="62"/>
      <c r="N10" s="62"/>
      <c r="O10" s="2" t="s">
        <v>256</v>
      </c>
      <c r="P10" s="2" t="s">
        <v>257</v>
      </c>
      <c r="Q10" s="62" t="s">
        <v>257</v>
      </c>
      <c r="R10" s="62" t="s">
        <v>257</v>
      </c>
      <c r="S10" s="62" t="s">
        <v>257</v>
      </c>
      <c r="T10" s="62" t="s">
        <v>257</v>
      </c>
      <c r="U10" s="62" t="s">
        <v>257</v>
      </c>
      <c r="V10" s="62" t="s">
        <v>257</v>
      </c>
      <c r="W10" s="62"/>
      <c r="X10" s="2" t="s">
        <v>257</v>
      </c>
      <c r="Y10" s="2"/>
      <c r="Z10" s="2"/>
      <c r="AA10" s="2"/>
      <c r="AB10" s="2"/>
      <c r="AC10" s="2"/>
    </row>
    <row r="11" spans="1:29" ht="45" customHeight="1" x14ac:dyDescent="0.3">
      <c r="A11" s="60">
        <v>7</v>
      </c>
      <c r="B11" s="1" t="s">
        <v>261</v>
      </c>
      <c r="C11" s="62" t="s">
        <v>262</v>
      </c>
      <c r="D11" s="2" t="s">
        <v>80</v>
      </c>
      <c r="E11" s="62" t="s">
        <v>28</v>
      </c>
      <c r="F11" s="62" t="s">
        <v>28</v>
      </c>
      <c r="G11" s="62">
        <v>2008</v>
      </c>
      <c r="H11" s="63" t="s">
        <v>250</v>
      </c>
      <c r="I11" s="322">
        <v>169837.26</v>
      </c>
      <c r="J11" s="64" t="s">
        <v>251</v>
      </c>
      <c r="K11" s="420"/>
      <c r="L11" s="62"/>
      <c r="M11" s="62"/>
      <c r="N11" s="62"/>
      <c r="O11" s="2" t="s">
        <v>256</v>
      </c>
      <c r="P11" s="2" t="s">
        <v>257</v>
      </c>
      <c r="Q11" s="62" t="s">
        <v>257</v>
      </c>
      <c r="R11" s="62" t="s">
        <v>257</v>
      </c>
      <c r="S11" s="62" t="s">
        <v>257</v>
      </c>
      <c r="T11" s="62" t="s">
        <v>257</v>
      </c>
      <c r="U11" s="62" t="s">
        <v>257</v>
      </c>
      <c r="V11" s="62" t="s">
        <v>257</v>
      </c>
      <c r="W11" s="62"/>
      <c r="X11" s="2" t="s">
        <v>257</v>
      </c>
      <c r="Y11" s="2"/>
      <c r="Z11" s="2"/>
      <c r="AA11" s="2"/>
      <c r="AB11" s="2"/>
      <c r="AC11" s="2"/>
    </row>
    <row r="12" spans="1:29" ht="45" customHeight="1" x14ac:dyDescent="0.3">
      <c r="A12" s="60">
        <v>8</v>
      </c>
      <c r="B12" s="1" t="s">
        <v>263</v>
      </c>
      <c r="C12" s="2"/>
      <c r="D12" s="2" t="s">
        <v>80</v>
      </c>
      <c r="E12" s="62" t="s">
        <v>28</v>
      </c>
      <c r="F12" s="62" t="s">
        <v>28</v>
      </c>
      <c r="G12" s="62">
        <v>2008</v>
      </c>
      <c r="H12" s="63" t="s">
        <v>250</v>
      </c>
      <c r="I12" s="322">
        <v>24511.74</v>
      </c>
      <c r="J12" s="64" t="s">
        <v>251</v>
      </c>
      <c r="K12" s="420"/>
      <c r="L12" s="62"/>
      <c r="M12" s="62"/>
      <c r="N12" s="62"/>
      <c r="O12" s="65" t="s">
        <v>256</v>
      </c>
      <c r="P12" s="65" t="s">
        <v>257</v>
      </c>
      <c r="Q12" s="62" t="s">
        <v>257</v>
      </c>
      <c r="R12" s="62" t="s">
        <v>257</v>
      </c>
      <c r="S12" s="62" t="s">
        <v>257</v>
      </c>
      <c r="T12" s="62" t="s">
        <v>257</v>
      </c>
      <c r="U12" s="62" t="s">
        <v>257</v>
      </c>
      <c r="V12" s="62" t="s">
        <v>257</v>
      </c>
      <c r="W12" s="62"/>
      <c r="X12" s="2" t="s">
        <v>257</v>
      </c>
      <c r="Y12" s="2"/>
      <c r="Z12" s="2"/>
      <c r="AA12" s="2"/>
      <c r="AB12" s="2"/>
      <c r="AC12" s="2"/>
    </row>
    <row r="13" spans="1:29" ht="45" customHeight="1" x14ac:dyDescent="0.3">
      <c r="A13" s="60">
        <v>9</v>
      </c>
      <c r="B13" s="1" t="s">
        <v>264</v>
      </c>
      <c r="C13" s="62" t="s">
        <v>265</v>
      </c>
      <c r="D13" s="2" t="s">
        <v>80</v>
      </c>
      <c r="E13" s="62" t="s">
        <v>28</v>
      </c>
      <c r="F13" s="62" t="s">
        <v>28</v>
      </c>
      <c r="G13" s="62">
        <v>2008</v>
      </c>
      <c r="H13" s="63" t="s">
        <v>250</v>
      </c>
      <c r="I13" s="322">
        <v>1048605.9099999999</v>
      </c>
      <c r="J13" s="64" t="s">
        <v>251</v>
      </c>
      <c r="K13" s="420"/>
      <c r="L13" s="62"/>
      <c r="M13" s="62"/>
      <c r="N13" s="62"/>
      <c r="O13" s="2" t="s">
        <v>256</v>
      </c>
      <c r="P13" s="2" t="s">
        <v>257</v>
      </c>
      <c r="Q13" s="62" t="s">
        <v>257</v>
      </c>
      <c r="R13" s="62" t="s">
        <v>257</v>
      </c>
      <c r="S13" s="62" t="s">
        <v>257</v>
      </c>
      <c r="T13" s="62" t="s">
        <v>257</v>
      </c>
      <c r="U13" s="62" t="s">
        <v>257</v>
      </c>
      <c r="V13" s="62" t="s">
        <v>257</v>
      </c>
      <c r="W13" s="62"/>
      <c r="X13" s="2" t="s">
        <v>257</v>
      </c>
      <c r="Y13" s="2"/>
      <c r="Z13" s="2"/>
      <c r="AA13" s="2"/>
      <c r="AB13" s="2"/>
      <c r="AC13" s="2"/>
    </row>
    <row r="14" spans="1:29" ht="45" customHeight="1" x14ac:dyDescent="0.3">
      <c r="A14" s="60">
        <v>10</v>
      </c>
      <c r="B14" s="1" t="s">
        <v>266</v>
      </c>
      <c r="C14" s="62" t="s">
        <v>260</v>
      </c>
      <c r="D14" s="2" t="s">
        <v>80</v>
      </c>
      <c r="E14" s="62" t="s">
        <v>28</v>
      </c>
      <c r="F14" s="62" t="s">
        <v>28</v>
      </c>
      <c r="G14" s="62">
        <v>2008</v>
      </c>
      <c r="H14" s="63" t="s">
        <v>250</v>
      </c>
      <c r="I14" s="322">
        <v>123126</v>
      </c>
      <c r="J14" s="64" t="s">
        <v>251</v>
      </c>
      <c r="K14" s="420"/>
      <c r="L14" s="62"/>
      <c r="M14" s="62"/>
      <c r="N14" s="62"/>
      <c r="O14" s="2" t="s">
        <v>256</v>
      </c>
      <c r="P14" s="2" t="s">
        <v>257</v>
      </c>
      <c r="Q14" s="62" t="s">
        <v>257</v>
      </c>
      <c r="R14" s="62" t="s">
        <v>257</v>
      </c>
      <c r="S14" s="62" t="s">
        <v>257</v>
      </c>
      <c r="T14" s="62" t="s">
        <v>257</v>
      </c>
      <c r="U14" s="62" t="s">
        <v>257</v>
      </c>
      <c r="V14" s="62" t="s">
        <v>257</v>
      </c>
      <c r="W14" s="62"/>
      <c r="X14" s="2" t="s">
        <v>257</v>
      </c>
      <c r="Y14" s="2"/>
      <c r="Z14" s="2"/>
      <c r="AA14" s="2"/>
      <c r="AB14" s="2"/>
      <c r="AC14" s="2"/>
    </row>
    <row r="15" spans="1:29" ht="45" customHeight="1" x14ac:dyDescent="0.3">
      <c r="A15" s="60">
        <v>11</v>
      </c>
      <c r="B15" s="66" t="s">
        <v>267</v>
      </c>
      <c r="C15" s="62" t="s">
        <v>268</v>
      </c>
      <c r="D15" s="2" t="s">
        <v>80</v>
      </c>
      <c r="E15" s="62" t="s">
        <v>28</v>
      </c>
      <c r="F15" s="62" t="s">
        <v>28</v>
      </c>
      <c r="G15" s="62">
        <v>2010</v>
      </c>
      <c r="H15" s="63" t="s">
        <v>250</v>
      </c>
      <c r="I15" s="322">
        <v>244017</v>
      </c>
      <c r="J15" s="64" t="s">
        <v>251</v>
      </c>
      <c r="K15" s="2" t="s">
        <v>269</v>
      </c>
      <c r="L15" s="62" t="s">
        <v>270</v>
      </c>
      <c r="M15" s="62" t="s">
        <v>271</v>
      </c>
      <c r="N15" s="62" t="s">
        <v>271</v>
      </c>
      <c r="O15" s="2" t="s">
        <v>256</v>
      </c>
      <c r="P15" s="2" t="s">
        <v>257</v>
      </c>
      <c r="Q15" s="62" t="s">
        <v>230</v>
      </c>
      <c r="R15" s="62" t="s">
        <v>230</v>
      </c>
      <c r="S15" s="62" t="s">
        <v>257</v>
      </c>
      <c r="T15" s="62" t="s">
        <v>257</v>
      </c>
      <c r="U15" s="62" t="s">
        <v>257</v>
      </c>
      <c r="V15" s="62" t="s">
        <v>257</v>
      </c>
      <c r="W15" s="62"/>
      <c r="X15" s="62" t="s">
        <v>272</v>
      </c>
      <c r="Y15" s="62"/>
      <c r="Z15" s="2">
        <v>1</v>
      </c>
      <c r="AA15" s="2" t="s">
        <v>28</v>
      </c>
      <c r="AB15" s="2"/>
      <c r="AC15" s="2" t="s">
        <v>28</v>
      </c>
    </row>
    <row r="16" spans="1:29" ht="45" customHeight="1" x14ac:dyDescent="0.3">
      <c r="A16" s="60">
        <v>12</v>
      </c>
      <c r="B16" s="66" t="s">
        <v>273</v>
      </c>
      <c r="C16" s="62" t="s">
        <v>274</v>
      </c>
      <c r="D16" s="2" t="s">
        <v>80</v>
      </c>
      <c r="E16" s="62" t="s">
        <v>28</v>
      </c>
      <c r="F16" s="62" t="s">
        <v>28</v>
      </c>
      <c r="G16" s="62">
        <v>2000</v>
      </c>
      <c r="H16" s="63" t="s">
        <v>250</v>
      </c>
      <c r="I16" s="322">
        <v>960432.95</v>
      </c>
      <c r="J16" s="64" t="s">
        <v>275</v>
      </c>
      <c r="K16" s="65" t="s">
        <v>276</v>
      </c>
      <c r="L16" s="62" t="s">
        <v>253</v>
      </c>
      <c r="M16" s="62" t="s">
        <v>254</v>
      </c>
      <c r="N16" s="62" t="s">
        <v>277</v>
      </c>
      <c r="O16" s="65" t="s">
        <v>256</v>
      </c>
      <c r="P16" s="65">
        <v>2004</v>
      </c>
      <c r="Q16" s="62" t="s">
        <v>230</v>
      </c>
      <c r="R16" s="62" t="s">
        <v>230</v>
      </c>
      <c r="S16" s="62" t="s">
        <v>230</v>
      </c>
      <c r="T16" s="62" t="s">
        <v>230</v>
      </c>
      <c r="U16" s="62" t="s">
        <v>257</v>
      </c>
      <c r="V16" s="62" t="s">
        <v>257</v>
      </c>
      <c r="W16" s="62"/>
      <c r="X16" s="2" t="s">
        <v>278</v>
      </c>
      <c r="Y16" s="2"/>
      <c r="Z16" s="2">
        <v>1</v>
      </c>
      <c r="AA16" s="2" t="s">
        <v>28</v>
      </c>
      <c r="AB16" s="2"/>
      <c r="AC16" s="2" t="s">
        <v>28</v>
      </c>
    </row>
    <row r="17" spans="1:29" ht="45" customHeight="1" x14ac:dyDescent="0.3">
      <c r="A17" s="60">
        <v>13</v>
      </c>
      <c r="B17" s="66" t="s">
        <v>279</v>
      </c>
      <c r="C17" s="62" t="s">
        <v>280</v>
      </c>
      <c r="D17" s="2" t="s">
        <v>80</v>
      </c>
      <c r="E17" s="62" t="s">
        <v>28</v>
      </c>
      <c r="F17" s="62" t="s">
        <v>28</v>
      </c>
      <c r="G17" s="62">
        <v>1972</v>
      </c>
      <c r="H17" s="63" t="s">
        <v>250</v>
      </c>
      <c r="I17" s="322">
        <v>843926.73</v>
      </c>
      <c r="J17" s="64" t="s">
        <v>275</v>
      </c>
      <c r="K17" s="65" t="s">
        <v>276</v>
      </c>
      <c r="L17" s="62" t="s">
        <v>253</v>
      </c>
      <c r="M17" s="62" t="s">
        <v>254</v>
      </c>
      <c r="N17" s="62" t="s">
        <v>277</v>
      </c>
      <c r="O17" s="65" t="s">
        <v>256</v>
      </c>
      <c r="P17" s="65">
        <v>2010</v>
      </c>
      <c r="Q17" s="62" t="s">
        <v>230</v>
      </c>
      <c r="R17" s="62" t="s">
        <v>230</v>
      </c>
      <c r="S17" s="62" t="s">
        <v>230</v>
      </c>
      <c r="T17" s="62" t="s">
        <v>230</v>
      </c>
      <c r="U17" s="62" t="s">
        <v>257</v>
      </c>
      <c r="V17" s="62" t="s">
        <v>230</v>
      </c>
      <c r="W17" s="62"/>
      <c r="X17" s="2" t="s">
        <v>281</v>
      </c>
      <c r="Y17" s="2"/>
      <c r="Z17" s="2">
        <v>2</v>
      </c>
      <c r="AA17" s="2" t="s">
        <v>80</v>
      </c>
      <c r="AB17" s="2"/>
      <c r="AC17" s="2" t="s">
        <v>28</v>
      </c>
    </row>
    <row r="18" spans="1:29" ht="45" customHeight="1" x14ac:dyDescent="0.3">
      <c r="A18" s="60">
        <v>14</v>
      </c>
      <c r="B18" s="66" t="s">
        <v>282</v>
      </c>
      <c r="C18" s="2" t="s">
        <v>283</v>
      </c>
      <c r="D18" s="2" t="s">
        <v>80</v>
      </c>
      <c r="E18" s="2" t="s">
        <v>28</v>
      </c>
      <c r="F18" s="2" t="s">
        <v>28</v>
      </c>
      <c r="G18" s="62">
        <v>1924</v>
      </c>
      <c r="H18" s="63" t="s">
        <v>250</v>
      </c>
      <c r="I18" s="321">
        <v>850000</v>
      </c>
      <c r="J18" s="64" t="s">
        <v>275</v>
      </c>
      <c r="K18" s="65" t="s">
        <v>257</v>
      </c>
      <c r="L18" s="2" t="s">
        <v>284</v>
      </c>
      <c r="M18" s="2" t="s">
        <v>257</v>
      </c>
      <c r="N18" s="2" t="s">
        <v>257</v>
      </c>
      <c r="O18" s="65" t="s">
        <v>256</v>
      </c>
      <c r="P18" s="65">
        <v>1994</v>
      </c>
      <c r="Q18" s="2" t="s">
        <v>257</v>
      </c>
      <c r="R18" s="2" t="s">
        <v>257</v>
      </c>
      <c r="S18" s="2" t="s">
        <v>257</v>
      </c>
      <c r="T18" s="2" t="s">
        <v>257</v>
      </c>
      <c r="U18" s="2" t="s">
        <v>257</v>
      </c>
      <c r="V18" s="2" t="s">
        <v>257</v>
      </c>
      <c r="W18" s="2"/>
      <c r="X18" s="2" t="s">
        <v>285</v>
      </c>
      <c r="Y18" s="2"/>
      <c r="Z18" s="2"/>
      <c r="AA18" s="2"/>
      <c r="AB18" s="2"/>
      <c r="AC18" s="2"/>
    </row>
    <row r="19" spans="1:29" ht="45" customHeight="1" x14ac:dyDescent="0.3">
      <c r="A19" s="60">
        <v>15</v>
      </c>
      <c r="B19" s="66" t="s">
        <v>286</v>
      </c>
      <c r="C19" s="2" t="s">
        <v>287</v>
      </c>
      <c r="D19" s="2" t="s">
        <v>80</v>
      </c>
      <c r="E19" s="2" t="s">
        <v>28</v>
      </c>
      <c r="F19" s="2" t="s">
        <v>28</v>
      </c>
      <c r="G19" s="62">
        <v>1924</v>
      </c>
      <c r="H19" s="63" t="s">
        <v>250</v>
      </c>
      <c r="I19" s="321">
        <v>358800</v>
      </c>
      <c r="J19" s="64" t="s">
        <v>275</v>
      </c>
      <c r="K19" s="65" t="s">
        <v>257</v>
      </c>
      <c r="L19" s="2" t="s">
        <v>284</v>
      </c>
      <c r="M19" s="2" t="s">
        <v>257</v>
      </c>
      <c r="N19" s="2" t="s">
        <v>257</v>
      </c>
      <c r="O19" s="65" t="s">
        <v>256</v>
      </c>
      <c r="P19" s="65">
        <v>1994</v>
      </c>
      <c r="Q19" s="2" t="s">
        <v>257</v>
      </c>
      <c r="R19" s="2" t="s">
        <v>257</v>
      </c>
      <c r="S19" s="2" t="s">
        <v>257</v>
      </c>
      <c r="T19" s="2" t="s">
        <v>257</v>
      </c>
      <c r="U19" s="2" t="s">
        <v>257</v>
      </c>
      <c r="V19" s="2" t="s">
        <v>257</v>
      </c>
      <c r="W19" s="2"/>
      <c r="X19" s="2" t="s">
        <v>288</v>
      </c>
      <c r="Y19" s="2"/>
      <c r="Z19" s="2"/>
      <c r="AA19" s="2"/>
      <c r="AB19" s="2"/>
      <c r="AC19" s="2"/>
    </row>
    <row r="20" spans="1:29" ht="45" customHeight="1" x14ac:dyDescent="0.3">
      <c r="A20" s="60">
        <v>16</v>
      </c>
      <c r="B20" s="66" t="s">
        <v>289</v>
      </c>
      <c r="C20" s="2" t="s">
        <v>290</v>
      </c>
      <c r="D20" s="2" t="s">
        <v>80</v>
      </c>
      <c r="E20" s="2" t="s">
        <v>28</v>
      </c>
      <c r="F20" s="2" t="s">
        <v>28</v>
      </c>
      <c r="G20" s="2">
        <v>1994</v>
      </c>
      <c r="H20" s="63" t="s">
        <v>250</v>
      </c>
      <c r="I20" s="321">
        <v>28942</v>
      </c>
      <c r="J20" s="64" t="s">
        <v>275</v>
      </c>
      <c r="K20" s="65" t="s">
        <v>257</v>
      </c>
      <c r="L20" s="2" t="s">
        <v>284</v>
      </c>
      <c r="M20" s="2" t="s">
        <v>257</v>
      </c>
      <c r="N20" s="2" t="s">
        <v>257</v>
      </c>
      <c r="O20" s="65" t="s">
        <v>256</v>
      </c>
      <c r="P20" s="65"/>
      <c r="Q20" s="2" t="s">
        <v>257</v>
      </c>
      <c r="R20" s="2" t="s">
        <v>257</v>
      </c>
      <c r="S20" s="2" t="s">
        <v>257</v>
      </c>
      <c r="T20" s="2" t="s">
        <v>257</v>
      </c>
      <c r="U20" s="2" t="s">
        <v>257</v>
      </c>
      <c r="V20" s="2" t="s">
        <v>257</v>
      </c>
      <c r="W20" s="2"/>
      <c r="X20" s="2" t="s">
        <v>291</v>
      </c>
      <c r="Y20" s="2"/>
      <c r="Z20" s="2">
        <v>1</v>
      </c>
      <c r="AA20" s="2" t="s">
        <v>28</v>
      </c>
      <c r="AB20" s="2"/>
      <c r="AC20" s="2" t="s">
        <v>28</v>
      </c>
    </row>
    <row r="21" spans="1:29" ht="45" customHeight="1" x14ac:dyDescent="0.3">
      <c r="A21" s="60">
        <v>17</v>
      </c>
      <c r="B21" s="66" t="s">
        <v>292</v>
      </c>
      <c r="C21" s="2" t="s">
        <v>293</v>
      </c>
      <c r="D21" s="2" t="s">
        <v>80</v>
      </c>
      <c r="E21" s="2" t="s">
        <v>28</v>
      </c>
      <c r="F21" s="2" t="s">
        <v>28</v>
      </c>
      <c r="G21" s="2">
        <v>1994</v>
      </c>
      <c r="H21" s="63" t="s">
        <v>250</v>
      </c>
      <c r="I21" s="321">
        <v>55248</v>
      </c>
      <c r="J21" s="64" t="s">
        <v>275</v>
      </c>
      <c r="K21" s="65" t="s">
        <v>257</v>
      </c>
      <c r="L21" s="2" t="s">
        <v>294</v>
      </c>
      <c r="M21" s="2" t="s">
        <v>257</v>
      </c>
      <c r="N21" s="2" t="s">
        <v>257</v>
      </c>
      <c r="O21" s="65" t="s">
        <v>256</v>
      </c>
      <c r="P21" s="65"/>
      <c r="Q21" s="2" t="s">
        <v>257</v>
      </c>
      <c r="R21" s="2" t="s">
        <v>257</v>
      </c>
      <c r="S21" s="2" t="s">
        <v>257</v>
      </c>
      <c r="T21" s="2" t="s">
        <v>257</v>
      </c>
      <c r="U21" s="2" t="s">
        <v>257</v>
      </c>
      <c r="V21" s="2" t="s">
        <v>257</v>
      </c>
      <c r="W21" s="2"/>
      <c r="X21" s="2" t="s">
        <v>295</v>
      </c>
      <c r="Y21" s="2"/>
      <c r="Z21" s="2">
        <v>1</v>
      </c>
      <c r="AA21" s="2" t="s">
        <v>28</v>
      </c>
      <c r="AB21" s="2"/>
      <c r="AC21" s="2" t="s">
        <v>28</v>
      </c>
    </row>
    <row r="22" spans="1:29" ht="45" customHeight="1" x14ac:dyDescent="0.3">
      <c r="A22" s="60">
        <v>18</v>
      </c>
      <c r="B22" s="66" t="s">
        <v>296</v>
      </c>
      <c r="C22" s="2" t="s">
        <v>297</v>
      </c>
      <c r="D22" s="2" t="s">
        <v>80</v>
      </c>
      <c r="E22" s="2" t="s">
        <v>28</v>
      </c>
      <c r="F22" s="2" t="s">
        <v>28</v>
      </c>
      <c r="G22" s="2">
        <v>1994</v>
      </c>
      <c r="H22" s="63" t="s">
        <v>250</v>
      </c>
      <c r="I22" s="321">
        <v>194600</v>
      </c>
      <c r="J22" s="64" t="s">
        <v>275</v>
      </c>
      <c r="K22" s="65" t="s">
        <v>257</v>
      </c>
      <c r="L22" s="2" t="s">
        <v>257</v>
      </c>
      <c r="M22" s="2" t="s">
        <v>257</v>
      </c>
      <c r="N22" s="2" t="s">
        <v>257</v>
      </c>
      <c r="O22" s="65" t="s">
        <v>256</v>
      </c>
      <c r="P22" s="65"/>
      <c r="Q22" s="2" t="s">
        <v>257</v>
      </c>
      <c r="R22" s="2" t="s">
        <v>257</v>
      </c>
      <c r="S22" s="2" t="s">
        <v>257</v>
      </c>
      <c r="T22" s="2" t="s">
        <v>257</v>
      </c>
      <c r="U22" s="2" t="s">
        <v>257</v>
      </c>
      <c r="V22" s="2" t="s">
        <v>257</v>
      </c>
      <c r="W22" s="2"/>
      <c r="X22" s="2" t="s">
        <v>298</v>
      </c>
      <c r="Y22" s="2"/>
      <c r="Z22" s="2">
        <v>1</v>
      </c>
      <c r="AA22" s="2" t="s">
        <v>28</v>
      </c>
      <c r="AB22" s="2"/>
      <c r="AC22" s="2" t="s">
        <v>28</v>
      </c>
    </row>
    <row r="23" spans="1:29" ht="45" customHeight="1" x14ac:dyDescent="0.3">
      <c r="A23" s="60">
        <v>19</v>
      </c>
      <c r="B23" s="66" t="s">
        <v>299</v>
      </c>
      <c r="C23" s="2" t="s">
        <v>300</v>
      </c>
      <c r="D23" s="2" t="s">
        <v>80</v>
      </c>
      <c r="E23" s="2" t="s">
        <v>28</v>
      </c>
      <c r="F23" s="2" t="s">
        <v>28</v>
      </c>
      <c r="G23" s="2">
        <v>1994</v>
      </c>
      <c r="H23" s="63" t="s">
        <v>250</v>
      </c>
      <c r="I23" s="321">
        <v>21240</v>
      </c>
      <c r="J23" s="64" t="s">
        <v>275</v>
      </c>
      <c r="K23" s="65" t="s">
        <v>257</v>
      </c>
      <c r="L23" s="2" t="s">
        <v>257</v>
      </c>
      <c r="M23" s="2" t="s">
        <v>257</v>
      </c>
      <c r="N23" s="2" t="s">
        <v>257</v>
      </c>
      <c r="O23" s="65" t="s">
        <v>256</v>
      </c>
      <c r="P23" s="65"/>
      <c r="Q23" s="2" t="s">
        <v>257</v>
      </c>
      <c r="R23" s="2" t="s">
        <v>257</v>
      </c>
      <c r="S23" s="2" t="s">
        <v>257</v>
      </c>
      <c r="T23" s="2" t="s">
        <v>257</v>
      </c>
      <c r="U23" s="2" t="s">
        <v>257</v>
      </c>
      <c r="V23" s="2" t="s">
        <v>257</v>
      </c>
      <c r="W23" s="2"/>
      <c r="X23" s="2" t="s">
        <v>301</v>
      </c>
      <c r="Y23" s="2"/>
      <c r="Z23" s="2">
        <v>1</v>
      </c>
      <c r="AA23" s="2" t="s">
        <v>28</v>
      </c>
      <c r="AB23" s="2"/>
      <c r="AC23" s="2" t="s">
        <v>28</v>
      </c>
    </row>
    <row r="24" spans="1:29" ht="45" customHeight="1" x14ac:dyDescent="0.3">
      <c r="A24" s="60">
        <v>20</v>
      </c>
      <c r="B24" s="66" t="s">
        <v>302</v>
      </c>
      <c r="C24" s="2" t="s">
        <v>303</v>
      </c>
      <c r="D24" s="2" t="s">
        <v>80</v>
      </c>
      <c r="E24" s="2" t="s">
        <v>28</v>
      </c>
      <c r="F24" s="2" t="s">
        <v>28</v>
      </c>
      <c r="G24" s="2">
        <v>1994</v>
      </c>
      <c r="H24" s="63" t="s">
        <v>250</v>
      </c>
      <c r="I24" s="321">
        <v>6040</v>
      </c>
      <c r="J24" s="64" t="s">
        <v>275</v>
      </c>
      <c r="K24" s="65" t="s">
        <v>257</v>
      </c>
      <c r="L24" s="2" t="s">
        <v>304</v>
      </c>
      <c r="M24" s="2" t="s">
        <v>257</v>
      </c>
      <c r="N24" s="2" t="s">
        <v>257</v>
      </c>
      <c r="O24" s="65" t="s">
        <v>256</v>
      </c>
      <c r="P24" s="65"/>
      <c r="Q24" s="2" t="s">
        <v>257</v>
      </c>
      <c r="R24" s="2" t="s">
        <v>257</v>
      </c>
      <c r="S24" s="2" t="s">
        <v>257</v>
      </c>
      <c r="T24" s="2" t="s">
        <v>257</v>
      </c>
      <c r="U24" s="2" t="s">
        <v>257</v>
      </c>
      <c r="V24" s="2" t="s">
        <v>257</v>
      </c>
      <c r="W24" s="2"/>
      <c r="X24" s="2" t="s">
        <v>305</v>
      </c>
      <c r="Y24" s="2"/>
      <c r="Z24" s="2">
        <v>1</v>
      </c>
      <c r="AA24" s="2" t="s">
        <v>28</v>
      </c>
      <c r="AB24" s="2"/>
      <c r="AC24" s="2" t="s">
        <v>28</v>
      </c>
    </row>
    <row r="25" spans="1:29" ht="45" customHeight="1" x14ac:dyDescent="0.3">
      <c r="A25" s="60">
        <v>21</v>
      </c>
      <c r="B25" s="66" t="s">
        <v>306</v>
      </c>
      <c r="C25" s="2" t="s">
        <v>307</v>
      </c>
      <c r="D25" s="2" t="s">
        <v>80</v>
      </c>
      <c r="E25" s="2" t="s">
        <v>28</v>
      </c>
      <c r="F25" s="2" t="s">
        <v>28</v>
      </c>
      <c r="G25" s="2">
        <v>1994</v>
      </c>
      <c r="H25" s="63" t="s">
        <v>250</v>
      </c>
      <c r="I25" s="321">
        <v>38025</v>
      </c>
      <c r="J25" s="64" t="s">
        <v>275</v>
      </c>
      <c r="K25" s="65" t="s">
        <v>257</v>
      </c>
      <c r="L25" s="2" t="s">
        <v>308</v>
      </c>
      <c r="M25" s="2" t="s">
        <v>257</v>
      </c>
      <c r="N25" s="2" t="s">
        <v>257</v>
      </c>
      <c r="O25" s="65" t="s">
        <v>256</v>
      </c>
      <c r="P25" s="65"/>
      <c r="Q25" s="2" t="s">
        <v>257</v>
      </c>
      <c r="R25" s="2" t="s">
        <v>257</v>
      </c>
      <c r="S25" s="2" t="s">
        <v>257</v>
      </c>
      <c r="T25" s="2" t="s">
        <v>257</v>
      </c>
      <c r="U25" s="2" t="s">
        <v>257</v>
      </c>
      <c r="V25" s="2" t="s">
        <v>257</v>
      </c>
      <c r="W25" s="2"/>
      <c r="X25" s="2" t="s">
        <v>257</v>
      </c>
      <c r="Y25" s="2"/>
      <c r="Z25" s="2">
        <v>1</v>
      </c>
      <c r="AA25" s="2" t="s">
        <v>28</v>
      </c>
      <c r="AB25" s="2"/>
      <c r="AC25" s="2" t="s">
        <v>28</v>
      </c>
    </row>
    <row r="26" spans="1:29" ht="45" customHeight="1" x14ac:dyDescent="0.3">
      <c r="A26" s="60">
        <v>22</v>
      </c>
      <c r="B26" s="66" t="s">
        <v>309</v>
      </c>
      <c r="C26" s="2" t="s">
        <v>310</v>
      </c>
      <c r="D26" s="2" t="s">
        <v>80</v>
      </c>
      <c r="E26" s="2" t="s">
        <v>28</v>
      </c>
      <c r="F26" s="2" t="s">
        <v>28</v>
      </c>
      <c r="G26" s="2">
        <v>1994</v>
      </c>
      <c r="H26" s="63" t="s">
        <v>250</v>
      </c>
      <c r="I26" s="321">
        <v>15334</v>
      </c>
      <c r="J26" s="64" t="s">
        <v>275</v>
      </c>
      <c r="K26" s="65" t="s">
        <v>257</v>
      </c>
      <c r="L26" s="2" t="s">
        <v>308</v>
      </c>
      <c r="M26" s="2" t="s">
        <v>257</v>
      </c>
      <c r="N26" s="2" t="s">
        <v>257</v>
      </c>
      <c r="O26" s="65" t="s">
        <v>256</v>
      </c>
      <c r="P26" s="65"/>
      <c r="Q26" s="2" t="s">
        <v>257</v>
      </c>
      <c r="R26" s="2" t="s">
        <v>257</v>
      </c>
      <c r="S26" s="2" t="s">
        <v>257</v>
      </c>
      <c r="T26" s="2" t="s">
        <v>257</v>
      </c>
      <c r="U26" s="2" t="s">
        <v>257</v>
      </c>
      <c r="V26" s="2" t="s">
        <v>257</v>
      </c>
      <c r="W26" s="2"/>
      <c r="X26" s="2" t="s">
        <v>257</v>
      </c>
      <c r="Y26" s="2"/>
      <c r="Z26" s="2">
        <v>1</v>
      </c>
      <c r="AA26" s="2" t="s">
        <v>28</v>
      </c>
      <c r="AB26" s="2"/>
      <c r="AC26" s="2" t="s">
        <v>28</v>
      </c>
    </row>
    <row r="27" spans="1:29" ht="45" customHeight="1" x14ac:dyDescent="0.3">
      <c r="A27" s="60">
        <v>23</v>
      </c>
      <c r="B27" s="66" t="s">
        <v>311</v>
      </c>
      <c r="C27" s="2" t="s">
        <v>312</v>
      </c>
      <c r="D27" s="2" t="s">
        <v>80</v>
      </c>
      <c r="E27" s="2" t="s">
        <v>28</v>
      </c>
      <c r="F27" s="2" t="s">
        <v>28</v>
      </c>
      <c r="G27" s="2">
        <v>1994</v>
      </c>
      <c r="H27" s="63" t="s">
        <v>250</v>
      </c>
      <c r="I27" s="321">
        <v>40270</v>
      </c>
      <c r="J27" s="64" t="s">
        <v>275</v>
      </c>
      <c r="K27" s="65" t="s">
        <v>257</v>
      </c>
      <c r="L27" s="2" t="s">
        <v>313</v>
      </c>
      <c r="M27" s="2" t="s">
        <v>257</v>
      </c>
      <c r="N27" s="2" t="s">
        <v>257</v>
      </c>
      <c r="O27" s="65" t="s">
        <v>256</v>
      </c>
      <c r="P27" s="65"/>
      <c r="Q27" s="2" t="s">
        <v>257</v>
      </c>
      <c r="R27" s="2" t="s">
        <v>257</v>
      </c>
      <c r="S27" s="2" t="s">
        <v>257</v>
      </c>
      <c r="T27" s="2" t="s">
        <v>257</v>
      </c>
      <c r="U27" s="2" t="s">
        <v>257</v>
      </c>
      <c r="V27" s="2" t="s">
        <v>257</v>
      </c>
      <c r="W27" s="2"/>
      <c r="X27" s="2" t="s">
        <v>305</v>
      </c>
      <c r="Y27" s="2"/>
      <c r="Z27" s="2">
        <v>1</v>
      </c>
      <c r="AA27" s="2" t="s">
        <v>28</v>
      </c>
      <c r="AB27" s="2"/>
      <c r="AC27" s="2" t="s">
        <v>28</v>
      </c>
    </row>
    <row r="28" spans="1:29" ht="45" customHeight="1" x14ac:dyDescent="0.3">
      <c r="A28" s="60">
        <v>24</v>
      </c>
      <c r="B28" s="66" t="s">
        <v>314</v>
      </c>
      <c r="C28" s="2" t="s">
        <v>315</v>
      </c>
      <c r="D28" s="2" t="s">
        <v>80</v>
      </c>
      <c r="E28" s="2" t="s">
        <v>28</v>
      </c>
      <c r="F28" s="2" t="s">
        <v>28</v>
      </c>
      <c r="G28" s="2">
        <v>1994</v>
      </c>
      <c r="H28" s="63" t="s">
        <v>250</v>
      </c>
      <c r="I28" s="321">
        <v>207472.04</v>
      </c>
      <c r="J28" s="64" t="s">
        <v>275</v>
      </c>
      <c r="K28" s="65" t="s">
        <v>257</v>
      </c>
      <c r="L28" s="2" t="s">
        <v>257</v>
      </c>
      <c r="M28" s="2" t="s">
        <v>257</v>
      </c>
      <c r="N28" s="2" t="s">
        <v>257</v>
      </c>
      <c r="O28" s="65" t="s">
        <v>256</v>
      </c>
      <c r="P28" s="65"/>
      <c r="Q28" s="2" t="s">
        <v>257</v>
      </c>
      <c r="R28" s="2" t="s">
        <v>257</v>
      </c>
      <c r="S28" s="2" t="s">
        <v>257</v>
      </c>
      <c r="T28" s="2" t="s">
        <v>257</v>
      </c>
      <c r="U28" s="2" t="s">
        <v>257</v>
      </c>
      <c r="V28" s="2" t="s">
        <v>257</v>
      </c>
      <c r="W28" s="2"/>
      <c r="X28" s="2" t="s">
        <v>257</v>
      </c>
      <c r="Y28" s="2"/>
      <c r="Z28" s="2">
        <v>1</v>
      </c>
      <c r="AA28" s="2" t="s">
        <v>28</v>
      </c>
      <c r="AB28" s="2"/>
      <c r="AC28" s="2" t="s">
        <v>28</v>
      </c>
    </row>
    <row r="29" spans="1:29" ht="45" customHeight="1" x14ac:dyDescent="0.3">
      <c r="A29" s="60">
        <v>25</v>
      </c>
      <c r="B29" s="66" t="s">
        <v>316</v>
      </c>
      <c r="C29" s="62" t="s">
        <v>317</v>
      </c>
      <c r="D29" s="2" t="s">
        <v>80</v>
      </c>
      <c r="E29" s="62" t="s">
        <v>28</v>
      </c>
      <c r="F29" s="62" t="s">
        <v>28</v>
      </c>
      <c r="G29" s="62">
        <v>2010</v>
      </c>
      <c r="H29" s="63" t="s">
        <v>250</v>
      </c>
      <c r="I29" s="322">
        <v>103513.2</v>
      </c>
      <c r="J29" s="64" t="s">
        <v>318</v>
      </c>
      <c r="K29" s="65" t="s">
        <v>276</v>
      </c>
      <c r="L29" s="62" t="s">
        <v>319</v>
      </c>
      <c r="M29" s="62" t="s">
        <v>320</v>
      </c>
      <c r="N29" s="62" t="s">
        <v>321</v>
      </c>
      <c r="O29" s="65" t="s">
        <v>322</v>
      </c>
      <c r="P29" s="65" t="s">
        <v>257</v>
      </c>
      <c r="Q29" s="62" t="s">
        <v>230</v>
      </c>
      <c r="R29" s="62" t="s">
        <v>230</v>
      </c>
      <c r="S29" s="62" t="s">
        <v>230</v>
      </c>
      <c r="T29" s="62" t="s">
        <v>230</v>
      </c>
      <c r="U29" s="62" t="s">
        <v>257</v>
      </c>
      <c r="V29" s="62" t="s">
        <v>257</v>
      </c>
      <c r="W29" s="62"/>
      <c r="X29" s="2"/>
      <c r="Y29" s="2"/>
      <c r="Z29" s="2">
        <v>1</v>
      </c>
      <c r="AA29" s="2" t="s">
        <v>28</v>
      </c>
      <c r="AB29" s="2"/>
      <c r="AC29" s="2" t="s">
        <v>28</v>
      </c>
    </row>
    <row r="30" spans="1:29" ht="45" customHeight="1" x14ac:dyDescent="0.3">
      <c r="A30" s="60">
        <v>26</v>
      </c>
      <c r="B30" s="66" t="s">
        <v>323</v>
      </c>
      <c r="C30" s="2" t="s">
        <v>324</v>
      </c>
      <c r="D30" s="2" t="s">
        <v>80</v>
      </c>
      <c r="E30" s="62" t="s">
        <v>28</v>
      </c>
      <c r="F30" s="62" t="s">
        <v>28</v>
      </c>
      <c r="G30" s="62">
        <v>2010</v>
      </c>
      <c r="H30" s="63" t="s">
        <v>250</v>
      </c>
      <c r="I30" s="322">
        <v>613496.1</v>
      </c>
      <c r="J30" s="64" t="s">
        <v>318</v>
      </c>
      <c r="K30" s="65" t="s">
        <v>257</v>
      </c>
      <c r="L30" s="62"/>
      <c r="M30" s="62"/>
      <c r="N30" s="62"/>
      <c r="O30" s="65" t="s">
        <v>322</v>
      </c>
      <c r="P30" s="65" t="s">
        <v>257</v>
      </c>
      <c r="Q30" s="62" t="s">
        <v>257</v>
      </c>
      <c r="R30" s="62" t="s">
        <v>257</v>
      </c>
      <c r="S30" s="62" t="s">
        <v>257</v>
      </c>
      <c r="T30" s="62" t="s">
        <v>257</v>
      </c>
      <c r="U30" s="62" t="s">
        <v>257</v>
      </c>
      <c r="V30" s="62" t="s">
        <v>257</v>
      </c>
      <c r="W30" s="62"/>
      <c r="X30" s="2"/>
      <c r="Y30" s="2"/>
      <c r="Z30" s="2"/>
      <c r="AA30" s="2"/>
      <c r="AB30" s="2"/>
      <c r="AC30" s="2"/>
    </row>
    <row r="31" spans="1:29" ht="45" customHeight="1" x14ac:dyDescent="0.3">
      <c r="A31" s="60">
        <v>27</v>
      </c>
      <c r="B31" s="66" t="s">
        <v>325</v>
      </c>
      <c r="C31" s="2" t="s">
        <v>326</v>
      </c>
      <c r="D31" s="2" t="s">
        <v>80</v>
      </c>
      <c r="E31" s="62" t="s">
        <v>28</v>
      </c>
      <c r="F31" s="62" t="s">
        <v>28</v>
      </c>
      <c r="G31" s="62">
        <v>2010</v>
      </c>
      <c r="H31" s="63" t="s">
        <v>250</v>
      </c>
      <c r="I31" s="322">
        <v>65883.17</v>
      </c>
      <c r="J31" s="64" t="s">
        <v>318</v>
      </c>
      <c r="K31" s="65" t="s">
        <v>257</v>
      </c>
      <c r="L31" s="62"/>
      <c r="M31" s="62"/>
      <c r="N31" s="62"/>
      <c r="O31" s="65" t="s">
        <v>322</v>
      </c>
      <c r="P31" s="65" t="s">
        <v>257</v>
      </c>
      <c r="Q31" s="62" t="s">
        <v>257</v>
      </c>
      <c r="R31" s="62" t="s">
        <v>257</v>
      </c>
      <c r="S31" s="62" t="s">
        <v>257</v>
      </c>
      <c r="T31" s="62" t="s">
        <v>257</v>
      </c>
      <c r="U31" s="62" t="s">
        <v>257</v>
      </c>
      <c r="V31" s="62" t="s">
        <v>257</v>
      </c>
      <c r="W31" s="62"/>
      <c r="X31" s="2"/>
      <c r="Y31" s="2"/>
      <c r="Z31" s="2"/>
      <c r="AA31" s="2"/>
      <c r="AB31" s="2"/>
      <c r="AC31" s="2"/>
    </row>
    <row r="32" spans="1:29" ht="45" customHeight="1" x14ac:dyDescent="0.3">
      <c r="A32" s="60">
        <v>28</v>
      </c>
      <c r="B32" s="1" t="s">
        <v>327</v>
      </c>
      <c r="C32" s="2" t="s">
        <v>328</v>
      </c>
      <c r="D32" s="2" t="s">
        <v>80</v>
      </c>
      <c r="E32" s="2" t="s">
        <v>329</v>
      </c>
      <c r="F32" s="2" t="s">
        <v>329</v>
      </c>
      <c r="G32" s="2" t="s">
        <v>330</v>
      </c>
      <c r="H32" s="61" t="s">
        <v>222</v>
      </c>
      <c r="I32" s="321">
        <v>1975000</v>
      </c>
      <c r="J32" s="6" t="s">
        <v>331</v>
      </c>
      <c r="K32" s="5" t="s">
        <v>332</v>
      </c>
      <c r="L32" s="2" t="s">
        <v>333</v>
      </c>
      <c r="M32" s="2" t="s">
        <v>334</v>
      </c>
      <c r="N32" s="2" t="s">
        <v>335</v>
      </c>
      <c r="O32" s="2" t="s">
        <v>336</v>
      </c>
      <c r="P32" s="2" t="s">
        <v>337</v>
      </c>
      <c r="Q32" s="2" t="s">
        <v>338</v>
      </c>
      <c r="R32" s="2" t="s">
        <v>230</v>
      </c>
      <c r="S32" s="2" t="s">
        <v>230</v>
      </c>
      <c r="T32" s="2" t="s">
        <v>339</v>
      </c>
      <c r="U32" s="2" t="s">
        <v>230</v>
      </c>
      <c r="V32" s="2" t="s">
        <v>339</v>
      </c>
      <c r="W32" s="2"/>
      <c r="X32" s="2">
        <v>600</v>
      </c>
      <c r="Y32" s="2"/>
      <c r="Z32" s="2">
        <v>2</v>
      </c>
      <c r="AA32" s="2" t="s">
        <v>329</v>
      </c>
      <c r="AB32" s="2"/>
      <c r="AC32" s="2" t="s">
        <v>329</v>
      </c>
    </row>
    <row r="33" spans="1:29" ht="45" customHeight="1" x14ac:dyDescent="0.3">
      <c r="A33" s="60">
        <v>29</v>
      </c>
      <c r="B33" s="1" t="s">
        <v>340</v>
      </c>
      <c r="C33" s="2" t="s">
        <v>341</v>
      </c>
      <c r="D33" s="2" t="s">
        <v>80</v>
      </c>
      <c r="E33" s="2" t="s">
        <v>329</v>
      </c>
      <c r="F33" s="2" t="s">
        <v>329</v>
      </c>
      <c r="G33" s="2">
        <v>2009</v>
      </c>
      <c r="H33" s="61" t="s">
        <v>222</v>
      </c>
      <c r="I33" s="321">
        <v>1378000</v>
      </c>
      <c r="J33" s="6" t="s">
        <v>342</v>
      </c>
      <c r="K33" s="5" t="s">
        <v>343</v>
      </c>
      <c r="L33" s="2" t="s">
        <v>344</v>
      </c>
      <c r="M33" s="2" t="s">
        <v>345</v>
      </c>
      <c r="N33" s="2" t="s">
        <v>346</v>
      </c>
      <c r="O33" s="2"/>
      <c r="P33" s="2"/>
      <c r="Q33" s="67" t="s">
        <v>233</v>
      </c>
      <c r="R33" s="2" t="s">
        <v>233</v>
      </c>
      <c r="S33" s="2" t="s">
        <v>233</v>
      </c>
      <c r="T33" s="2" t="s">
        <v>233</v>
      </c>
      <c r="U33" s="2" t="s">
        <v>233</v>
      </c>
      <c r="V33" s="2" t="s">
        <v>233</v>
      </c>
      <c r="W33" s="2"/>
      <c r="X33" s="2">
        <v>418.53</v>
      </c>
      <c r="Y33" s="2"/>
      <c r="Z33" s="2">
        <v>2</v>
      </c>
      <c r="AA33" s="2" t="s">
        <v>329</v>
      </c>
      <c r="AB33" s="2"/>
      <c r="AC33" s="2"/>
    </row>
    <row r="34" spans="1:29" ht="45" customHeight="1" x14ac:dyDescent="0.3">
      <c r="A34" s="60">
        <v>30</v>
      </c>
      <c r="B34" s="1" t="s">
        <v>268</v>
      </c>
      <c r="C34" s="2" t="s">
        <v>347</v>
      </c>
      <c r="D34" s="2" t="s">
        <v>80</v>
      </c>
      <c r="E34" s="2" t="s">
        <v>28</v>
      </c>
      <c r="F34" s="2" t="s">
        <v>28</v>
      </c>
      <c r="G34" s="2" t="s">
        <v>348</v>
      </c>
      <c r="H34" s="61" t="s">
        <v>222</v>
      </c>
      <c r="I34" s="321">
        <v>324000</v>
      </c>
      <c r="J34" s="6" t="s">
        <v>349</v>
      </c>
      <c r="K34" s="2" t="s">
        <v>232</v>
      </c>
      <c r="L34" s="2" t="s">
        <v>350</v>
      </c>
      <c r="M34" s="2" t="s">
        <v>232</v>
      </c>
      <c r="N34" s="2" t="s">
        <v>351</v>
      </c>
      <c r="O34" s="2" t="s">
        <v>352</v>
      </c>
      <c r="P34" s="2" t="s">
        <v>353</v>
      </c>
      <c r="Q34" s="2" t="s">
        <v>354</v>
      </c>
      <c r="R34" s="2" t="s">
        <v>257</v>
      </c>
      <c r="S34" s="2" t="s">
        <v>257</v>
      </c>
      <c r="T34" s="2" t="s">
        <v>354</v>
      </c>
      <c r="U34" s="2" t="s">
        <v>257</v>
      </c>
      <c r="V34" s="2" t="s">
        <v>257</v>
      </c>
      <c r="W34" s="2"/>
      <c r="X34" s="2">
        <v>170</v>
      </c>
      <c r="Y34" s="2"/>
      <c r="Z34" s="2">
        <v>1</v>
      </c>
      <c r="AA34" s="2" t="s">
        <v>28</v>
      </c>
      <c r="AB34" s="2"/>
      <c r="AC34" s="2" t="s">
        <v>28</v>
      </c>
    </row>
    <row r="35" spans="1:29" ht="45" customHeight="1" x14ac:dyDescent="0.3">
      <c r="A35" s="60">
        <v>31</v>
      </c>
      <c r="B35" s="1" t="s">
        <v>355</v>
      </c>
      <c r="C35" s="2" t="s">
        <v>356</v>
      </c>
      <c r="D35" s="2" t="s">
        <v>80</v>
      </c>
      <c r="E35" s="2" t="s">
        <v>28</v>
      </c>
      <c r="F35" s="2" t="s">
        <v>80</v>
      </c>
      <c r="G35" s="2">
        <v>1726</v>
      </c>
      <c r="H35" s="63" t="s">
        <v>250</v>
      </c>
      <c r="I35" s="323">
        <v>836144.41</v>
      </c>
      <c r="J35" s="6" t="s">
        <v>357</v>
      </c>
      <c r="K35" s="68" t="s">
        <v>232</v>
      </c>
      <c r="L35" s="2" t="s">
        <v>358</v>
      </c>
      <c r="M35" s="2" t="s">
        <v>359</v>
      </c>
      <c r="N35" s="2" t="s">
        <v>239</v>
      </c>
      <c r="O35" s="2" t="s">
        <v>360</v>
      </c>
      <c r="P35" s="65" t="s">
        <v>361</v>
      </c>
      <c r="Q35" s="2" t="s">
        <v>354</v>
      </c>
      <c r="R35" s="2" t="s">
        <v>230</v>
      </c>
      <c r="S35" s="2" t="s">
        <v>230</v>
      </c>
      <c r="T35" s="2" t="s">
        <v>362</v>
      </c>
      <c r="U35" s="2" t="s">
        <v>257</v>
      </c>
      <c r="V35" s="2" t="s">
        <v>363</v>
      </c>
      <c r="W35" s="2"/>
      <c r="X35" s="2">
        <v>745.71</v>
      </c>
      <c r="Y35" s="2"/>
      <c r="Z35" s="2">
        <v>2</v>
      </c>
      <c r="AA35" s="2" t="s">
        <v>234</v>
      </c>
      <c r="AB35" s="2"/>
      <c r="AC35" s="2" t="s">
        <v>28</v>
      </c>
    </row>
    <row r="36" spans="1:29" ht="45" customHeight="1" x14ac:dyDescent="0.3">
      <c r="A36" s="60">
        <v>32</v>
      </c>
      <c r="B36" s="1" t="s">
        <v>364</v>
      </c>
      <c r="C36" s="2" t="s">
        <v>365</v>
      </c>
      <c r="D36" s="2"/>
      <c r="E36" s="2" t="s">
        <v>366</v>
      </c>
      <c r="F36" s="2" t="s">
        <v>28</v>
      </c>
      <c r="G36" s="2">
        <v>2015</v>
      </c>
      <c r="H36" s="63" t="s">
        <v>250</v>
      </c>
      <c r="I36" s="323">
        <v>2615605.2799999998</v>
      </c>
      <c r="J36" s="6" t="s">
        <v>367</v>
      </c>
      <c r="K36" s="68" t="s">
        <v>368</v>
      </c>
      <c r="L36" s="68" t="s">
        <v>368</v>
      </c>
      <c r="M36" s="68" t="s">
        <v>368</v>
      </c>
      <c r="N36" s="68" t="s">
        <v>368</v>
      </c>
      <c r="O36" s="68" t="s">
        <v>369</v>
      </c>
      <c r="P36" s="68" t="s">
        <v>368</v>
      </c>
      <c r="Q36" s="68" t="s">
        <v>368</v>
      </c>
      <c r="R36" s="68" t="s">
        <v>368</v>
      </c>
      <c r="S36" s="68" t="s">
        <v>368</v>
      </c>
      <c r="T36" s="68" t="s">
        <v>368</v>
      </c>
      <c r="U36" s="68" t="s">
        <v>368</v>
      </c>
      <c r="V36" s="68" t="s">
        <v>368</v>
      </c>
      <c r="W36" s="68"/>
      <c r="X36" s="68" t="s">
        <v>368</v>
      </c>
      <c r="Y36" s="68"/>
      <c r="Z36" s="68" t="s">
        <v>368</v>
      </c>
      <c r="AA36" s="68" t="s">
        <v>368</v>
      </c>
      <c r="AB36" s="68"/>
      <c r="AC36" s="68" t="s">
        <v>368</v>
      </c>
    </row>
    <row r="37" spans="1:29" ht="45" customHeight="1" x14ac:dyDescent="0.3">
      <c r="A37" s="60">
        <v>33</v>
      </c>
      <c r="B37" s="1" t="s">
        <v>370</v>
      </c>
      <c r="C37" s="2" t="s">
        <v>365</v>
      </c>
      <c r="D37" s="2"/>
      <c r="E37" s="2" t="s">
        <v>28</v>
      </c>
      <c r="F37" s="2" t="s">
        <v>28</v>
      </c>
      <c r="G37" s="2">
        <v>2007</v>
      </c>
      <c r="H37" s="63" t="s">
        <v>250</v>
      </c>
      <c r="I37" s="323">
        <v>427385.15</v>
      </c>
      <c r="J37" s="6"/>
      <c r="K37" s="68" t="s">
        <v>368</v>
      </c>
      <c r="L37" s="68" t="s">
        <v>368</v>
      </c>
      <c r="M37" s="68" t="s">
        <v>368</v>
      </c>
      <c r="N37" s="68" t="s">
        <v>368</v>
      </c>
      <c r="O37" s="68" t="s">
        <v>368</v>
      </c>
      <c r="P37" s="68" t="s">
        <v>368</v>
      </c>
      <c r="Q37" s="68" t="s">
        <v>368</v>
      </c>
      <c r="R37" s="68" t="s">
        <v>368</v>
      </c>
      <c r="S37" s="68" t="s">
        <v>368</v>
      </c>
      <c r="T37" s="68" t="s">
        <v>368</v>
      </c>
      <c r="U37" s="68" t="s">
        <v>368</v>
      </c>
      <c r="V37" s="68" t="s">
        <v>368</v>
      </c>
      <c r="W37" s="68"/>
      <c r="X37" s="68" t="s">
        <v>368</v>
      </c>
      <c r="Y37" s="68"/>
      <c r="Z37" s="68" t="s">
        <v>368</v>
      </c>
      <c r="AA37" s="68" t="s">
        <v>368</v>
      </c>
      <c r="AB37" s="68"/>
      <c r="AC37" s="68" t="s">
        <v>368</v>
      </c>
    </row>
    <row r="38" spans="1:29" ht="82.5" customHeight="1" x14ac:dyDescent="0.3">
      <c r="A38" s="60">
        <v>34</v>
      </c>
      <c r="B38" s="1" t="s">
        <v>371</v>
      </c>
      <c r="C38" s="2" t="s">
        <v>372</v>
      </c>
      <c r="D38" s="2"/>
      <c r="E38" s="2" t="s">
        <v>28</v>
      </c>
      <c r="F38" s="2" t="s">
        <v>28</v>
      </c>
      <c r="G38" s="2">
        <v>2012</v>
      </c>
      <c r="H38" s="63" t="s">
        <v>250</v>
      </c>
      <c r="I38" s="323">
        <v>280645.63</v>
      </c>
      <c r="J38" s="6" t="s">
        <v>367</v>
      </c>
      <c r="K38" s="68" t="s">
        <v>368</v>
      </c>
      <c r="L38" s="68" t="s">
        <v>368</v>
      </c>
      <c r="M38" s="68" t="s">
        <v>368</v>
      </c>
      <c r="N38" s="68" t="s">
        <v>368</v>
      </c>
      <c r="O38" s="68" t="s">
        <v>373</v>
      </c>
      <c r="P38" s="68" t="s">
        <v>368</v>
      </c>
      <c r="Q38" s="68" t="s">
        <v>368</v>
      </c>
      <c r="R38" s="68" t="s">
        <v>368</v>
      </c>
      <c r="S38" s="68" t="s">
        <v>368</v>
      </c>
      <c r="T38" s="68" t="s">
        <v>368</v>
      </c>
      <c r="U38" s="68" t="s">
        <v>368</v>
      </c>
      <c r="V38" s="68" t="s">
        <v>368</v>
      </c>
      <c r="W38" s="68"/>
      <c r="X38" s="68" t="s">
        <v>368</v>
      </c>
      <c r="Y38" s="68"/>
      <c r="Z38" s="68" t="s">
        <v>368</v>
      </c>
      <c r="AA38" s="68" t="s">
        <v>368</v>
      </c>
      <c r="AB38" s="68"/>
      <c r="AC38" s="68" t="s">
        <v>368</v>
      </c>
    </row>
    <row r="39" spans="1:29" ht="45" customHeight="1" x14ac:dyDescent="0.3">
      <c r="A39" s="60">
        <v>35</v>
      </c>
      <c r="B39" s="1" t="s">
        <v>374</v>
      </c>
      <c r="C39" s="2" t="s">
        <v>365</v>
      </c>
      <c r="D39" s="2"/>
      <c r="E39" s="2" t="s">
        <v>28</v>
      </c>
      <c r="F39" s="2" t="s">
        <v>28</v>
      </c>
      <c r="G39" s="2" t="s">
        <v>375</v>
      </c>
      <c r="H39" s="63" t="s">
        <v>250</v>
      </c>
      <c r="I39" s="323">
        <f>9525.15+11641.85</f>
        <v>21167</v>
      </c>
      <c r="J39" s="6" t="s">
        <v>376</v>
      </c>
      <c r="K39" s="68" t="s">
        <v>368</v>
      </c>
      <c r="L39" s="68" t="s">
        <v>368</v>
      </c>
      <c r="M39" s="68" t="s">
        <v>368</v>
      </c>
      <c r="N39" s="68" t="s">
        <v>368</v>
      </c>
      <c r="O39" s="68" t="s">
        <v>377</v>
      </c>
      <c r="P39" s="68" t="s">
        <v>368</v>
      </c>
      <c r="Q39" s="68" t="s">
        <v>368</v>
      </c>
      <c r="R39" s="68" t="s">
        <v>368</v>
      </c>
      <c r="S39" s="68" t="s">
        <v>368</v>
      </c>
      <c r="T39" s="68" t="s">
        <v>368</v>
      </c>
      <c r="U39" s="68" t="s">
        <v>368</v>
      </c>
      <c r="V39" s="68" t="s">
        <v>368</v>
      </c>
      <c r="W39" s="68"/>
      <c r="X39" s="68" t="s">
        <v>368</v>
      </c>
      <c r="Y39" s="68"/>
      <c r="Z39" s="68" t="s">
        <v>368</v>
      </c>
      <c r="AA39" s="68" t="s">
        <v>368</v>
      </c>
      <c r="AB39" s="68"/>
      <c r="AC39" s="68" t="s">
        <v>368</v>
      </c>
    </row>
    <row r="40" spans="1:29" ht="45" customHeight="1" x14ac:dyDescent="0.3">
      <c r="A40" s="60">
        <v>36</v>
      </c>
      <c r="B40" s="1" t="s">
        <v>378</v>
      </c>
      <c r="C40" s="2" t="s">
        <v>365</v>
      </c>
      <c r="D40" s="2"/>
      <c r="E40" s="2" t="s">
        <v>28</v>
      </c>
      <c r="F40" s="2" t="s">
        <v>28</v>
      </c>
      <c r="G40" s="2" t="s">
        <v>379</v>
      </c>
      <c r="H40" s="63" t="s">
        <v>250</v>
      </c>
      <c r="I40" s="323">
        <v>23658.04</v>
      </c>
      <c r="J40" s="6" t="s">
        <v>380</v>
      </c>
      <c r="K40" s="68" t="s">
        <v>368</v>
      </c>
      <c r="L40" s="68" t="s">
        <v>368</v>
      </c>
      <c r="M40" s="68" t="s">
        <v>368</v>
      </c>
      <c r="N40" s="68" t="s">
        <v>368</v>
      </c>
      <c r="O40" s="68" t="s">
        <v>381</v>
      </c>
      <c r="P40" s="68" t="s">
        <v>382</v>
      </c>
      <c r="Q40" s="68" t="s">
        <v>368</v>
      </c>
      <c r="R40" s="68" t="s">
        <v>368</v>
      </c>
      <c r="S40" s="68" t="s">
        <v>368</v>
      </c>
      <c r="T40" s="68" t="s">
        <v>368</v>
      </c>
      <c r="U40" s="68" t="s">
        <v>368</v>
      </c>
      <c r="V40" s="68" t="s">
        <v>368</v>
      </c>
      <c r="W40" s="68"/>
      <c r="X40" s="68" t="s">
        <v>368</v>
      </c>
      <c r="Y40" s="68"/>
      <c r="Z40" s="68" t="s">
        <v>368</v>
      </c>
      <c r="AA40" s="68" t="s">
        <v>368</v>
      </c>
      <c r="AB40" s="68"/>
      <c r="AC40" s="68" t="s">
        <v>368</v>
      </c>
    </row>
    <row r="41" spans="1:29" ht="45" customHeight="1" x14ac:dyDescent="0.3">
      <c r="A41" s="60">
        <v>37</v>
      </c>
      <c r="B41" s="1" t="s">
        <v>383</v>
      </c>
      <c r="C41" s="2" t="s">
        <v>384</v>
      </c>
      <c r="D41" s="2" t="s">
        <v>80</v>
      </c>
      <c r="E41" s="2" t="s">
        <v>28</v>
      </c>
      <c r="F41" s="2" t="s">
        <v>385</v>
      </c>
      <c r="G41" s="2">
        <v>1881</v>
      </c>
      <c r="H41" s="63" t="s">
        <v>250</v>
      </c>
      <c r="I41" s="323">
        <v>227996.98</v>
      </c>
      <c r="J41" s="6" t="s">
        <v>386</v>
      </c>
      <c r="K41" s="68" t="s">
        <v>387</v>
      </c>
      <c r="L41" s="2" t="s">
        <v>253</v>
      </c>
      <c r="M41" s="2" t="s">
        <v>388</v>
      </c>
      <c r="N41" s="2" t="s">
        <v>389</v>
      </c>
      <c r="O41" s="2" t="s">
        <v>390</v>
      </c>
      <c r="P41" s="2" t="s">
        <v>391</v>
      </c>
      <c r="Q41" s="2" t="s">
        <v>230</v>
      </c>
      <c r="R41" s="2" t="s">
        <v>230</v>
      </c>
      <c r="S41" s="2" t="s">
        <v>230</v>
      </c>
      <c r="T41" s="2" t="s">
        <v>339</v>
      </c>
      <c r="U41" s="2" t="s">
        <v>230</v>
      </c>
      <c r="V41" s="2" t="s">
        <v>230</v>
      </c>
      <c r="W41" s="2"/>
      <c r="X41" s="2">
        <v>401.29</v>
      </c>
      <c r="Y41" s="2"/>
      <c r="Z41" s="2">
        <v>3</v>
      </c>
      <c r="AA41" s="2" t="s">
        <v>80</v>
      </c>
      <c r="AB41" s="2"/>
      <c r="AC41" s="2" t="s">
        <v>28</v>
      </c>
    </row>
    <row r="42" spans="1:29" ht="45" customHeight="1" x14ac:dyDescent="0.3">
      <c r="A42" s="60">
        <v>38</v>
      </c>
      <c r="B42" s="1" t="s">
        <v>392</v>
      </c>
      <c r="C42" s="2" t="s">
        <v>393</v>
      </c>
      <c r="D42" s="2" t="s">
        <v>28</v>
      </c>
      <c r="E42" s="2" t="s">
        <v>28</v>
      </c>
      <c r="F42" s="2" t="s">
        <v>28</v>
      </c>
      <c r="G42" s="2" t="s">
        <v>394</v>
      </c>
      <c r="H42" s="2"/>
      <c r="I42" s="321">
        <v>26666.67</v>
      </c>
      <c r="J42" s="69" t="s">
        <v>395</v>
      </c>
      <c r="K42" s="2"/>
      <c r="L42" s="63" t="s">
        <v>396</v>
      </c>
      <c r="M42" s="2" t="s">
        <v>396</v>
      </c>
      <c r="N42" s="68" t="s">
        <v>397</v>
      </c>
      <c r="O42" s="68" t="s">
        <v>398</v>
      </c>
      <c r="P42" s="68" t="s">
        <v>232</v>
      </c>
      <c r="Q42" s="2" t="s">
        <v>354</v>
      </c>
      <c r="R42" s="2" t="s">
        <v>257</v>
      </c>
      <c r="S42" s="2" t="s">
        <v>257</v>
      </c>
      <c r="T42" s="2" t="s">
        <v>399</v>
      </c>
      <c r="U42" s="2" t="s">
        <v>257</v>
      </c>
      <c r="V42" s="2" t="s">
        <v>257</v>
      </c>
      <c r="W42" s="2"/>
      <c r="X42" s="2">
        <v>17</v>
      </c>
      <c r="Y42" s="2"/>
      <c r="Z42" s="2">
        <v>1</v>
      </c>
      <c r="AA42" s="2" t="s">
        <v>28</v>
      </c>
      <c r="AB42" s="2"/>
      <c r="AC42" s="2" t="s">
        <v>28</v>
      </c>
    </row>
    <row r="43" spans="1:29" ht="45" customHeight="1" x14ac:dyDescent="0.3">
      <c r="A43" s="60">
        <v>39</v>
      </c>
      <c r="B43" s="1" t="s">
        <v>400</v>
      </c>
      <c r="C43" s="2" t="s">
        <v>393</v>
      </c>
      <c r="D43" s="2" t="s">
        <v>366</v>
      </c>
      <c r="E43" s="2" t="s">
        <v>28</v>
      </c>
      <c r="F43" s="2" t="s">
        <v>28</v>
      </c>
      <c r="G43" s="2" t="s">
        <v>394</v>
      </c>
      <c r="H43" s="2"/>
      <c r="I43" s="321">
        <v>4800</v>
      </c>
      <c r="J43" s="69" t="s">
        <v>401</v>
      </c>
      <c r="K43" s="2"/>
      <c r="L43" s="63" t="s">
        <v>402</v>
      </c>
      <c r="M43" s="416" t="s">
        <v>403</v>
      </c>
      <c r="N43" s="416"/>
      <c r="O43" s="68" t="s">
        <v>404</v>
      </c>
      <c r="P43" s="68" t="s">
        <v>232</v>
      </c>
      <c r="Q43" s="2" t="s">
        <v>354</v>
      </c>
      <c r="R43" s="2" t="s">
        <v>354</v>
      </c>
      <c r="S43" s="2" t="s">
        <v>354</v>
      </c>
      <c r="T43" s="2" t="s">
        <v>354</v>
      </c>
      <c r="U43" s="2" t="s">
        <v>257</v>
      </c>
      <c r="V43" s="2" t="s">
        <v>257</v>
      </c>
      <c r="W43" s="2"/>
      <c r="X43" s="2">
        <v>33.11</v>
      </c>
      <c r="Y43" s="2"/>
      <c r="Z43" s="2">
        <v>1</v>
      </c>
      <c r="AA43" s="2" t="s">
        <v>28</v>
      </c>
      <c r="AB43" s="2"/>
      <c r="AC43" s="2" t="s">
        <v>28</v>
      </c>
    </row>
    <row r="44" spans="1:29" ht="45" customHeight="1" x14ac:dyDescent="0.3">
      <c r="A44" s="60">
        <v>40</v>
      </c>
      <c r="B44" s="1" t="s">
        <v>405</v>
      </c>
      <c r="C44" s="2" t="s">
        <v>393</v>
      </c>
      <c r="D44" s="2" t="s">
        <v>28</v>
      </c>
      <c r="E44" s="2" t="s">
        <v>28</v>
      </c>
      <c r="F44" s="2" t="s">
        <v>28</v>
      </c>
      <c r="G44" s="2" t="s">
        <v>394</v>
      </c>
      <c r="H44" s="2"/>
      <c r="I44" s="321">
        <v>1300</v>
      </c>
      <c r="J44" s="69" t="s">
        <v>401</v>
      </c>
      <c r="K44" s="2"/>
      <c r="L44" s="63" t="s">
        <v>406</v>
      </c>
      <c r="M44" s="2" t="s">
        <v>407</v>
      </c>
      <c r="N44" s="2" t="s">
        <v>408</v>
      </c>
      <c r="O44" s="68" t="s">
        <v>404</v>
      </c>
      <c r="P44" s="68" t="s">
        <v>232</v>
      </c>
      <c r="Q44" s="2" t="s">
        <v>399</v>
      </c>
      <c r="R44" s="2" t="s">
        <v>354</v>
      </c>
      <c r="S44" s="2" t="s">
        <v>354</v>
      </c>
      <c r="T44" s="2" t="s">
        <v>354</v>
      </c>
      <c r="U44" s="2" t="s">
        <v>257</v>
      </c>
      <c r="V44" s="2" t="s">
        <v>354</v>
      </c>
      <c r="W44" s="2"/>
      <c r="X44" s="2">
        <v>14.6</v>
      </c>
      <c r="Y44" s="2"/>
      <c r="Z44" s="2">
        <v>1</v>
      </c>
      <c r="AA44" s="2" t="s">
        <v>28</v>
      </c>
      <c r="AB44" s="2"/>
      <c r="AC44" s="2" t="s">
        <v>28</v>
      </c>
    </row>
    <row r="45" spans="1:29" ht="45" customHeight="1" x14ac:dyDescent="0.3">
      <c r="A45" s="60">
        <v>41</v>
      </c>
      <c r="B45" s="421" t="s">
        <v>409</v>
      </c>
      <c r="C45" s="2" t="s">
        <v>410</v>
      </c>
      <c r="D45" s="2" t="s">
        <v>28</v>
      </c>
      <c r="E45" s="2" t="s">
        <v>28</v>
      </c>
      <c r="F45" s="2" t="s">
        <v>28</v>
      </c>
      <c r="G45" s="2" t="s">
        <v>411</v>
      </c>
      <c r="H45" s="2"/>
      <c r="I45" s="321">
        <v>8600</v>
      </c>
      <c r="J45" s="69" t="s">
        <v>412</v>
      </c>
      <c r="K45" s="2"/>
      <c r="L45" s="63" t="s">
        <v>253</v>
      </c>
      <c r="M45" s="2" t="s">
        <v>407</v>
      </c>
      <c r="N45" s="2" t="s">
        <v>413</v>
      </c>
      <c r="O45" s="68" t="s">
        <v>414</v>
      </c>
      <c r="P45" s="68" t="s">
        <v>353</v>
      </c>
      <c r="Q45" s="2" t="s">
        <v>399</v>
      </c>
      <c r="R45" s="2" t="s">
        <v>257</v>
      </c>
      <c r="S45" s="2" t="s">
        <v>257</v>
      </c>
      <c r="T45" s="2" t="s">
        <v>257</v>
      </c>
      <c r="U45" s="2" t="s">
        <v>257</v>
      </c>
      <c r="V45" s="2" t="s">
        <v>257</v>
      </c>
      <c r="W45" s="2"/>
      <c r="X45" s="2">
        <v>43</v>
      </c>
      <c r="Y45" s="2"/>
      <c r="Z45" s="2">
        <v>1</v>
      </c>
      <c r="AA45" s="2" t="s">
        <v>28</v>
      </c>
      <c r="AB45" s="2"/>
      <c r="AC45" s="2" t="s">
        <v>28</v>
      </c>
    </row>
    <row r="46" spans="1:29" ht="45" customHeight="1" x14ac:dyDescent="0.3">
      <c r="A46" s="60">
        <v>42</v>
      </c>
      <c r="B46" s="421"/>
      <c r="C46" s="2" t="s">
        <v>410</v>
      </c>
      <c r="D46" s="2" t="s">
        <v>28</v>
      </c>
      <c r="E46" s="2" t="s">
        <v>28</v>
      </c>
      <c r="F46" s="2" t="s">
        <v>28</v>
      </c>
      <c r="G46" s="2" t="s">
        <v>411</v>
      </c>
      <c r="H46" s="2"/>
      <c r="I46" s="321">
        <v>6200</v>
      </c>
      <c r="J46" s="69" t="s">
        <v>412</v>
      </c>
      <c r="K46" s="2"/>
      <c r="L46" s="63" t="s">
        <v>253</v>
      </c>
      <c r="M46" s="2" t="s">
        <v>407</v>
      </c>
      <c r="N46" s="2" t="s">
        <v>413</v>
      </c>
      <c r="O46" s="68" t="s">
        <v>415</v>
      </c>
      <c r="P46" s="68" t="s">
        <v>353</v>
      </c>
      <c r="Q46" s="2" t="s">
        <v>399</v>
      </c>
      <c r="R46" s="2" t="s">
        <v>257</v>
      </c>
      <c r="S46" s="2" t="s">
        <v>257</v>
      </c>
      <c r="T46" s="2" t="s">
        <v>257</v>
      </c>
      <c r="U46" s="2" t="s">
        <v>257</v>
      </c>
      <c r="V46" s="2" t="s">
        <v>257</v>
      </c>
      <c r="W46" s="2"/>
      <c r="X46" s="2">
        <v>340</v>
      </c>
      <c r="Y46" s="2"/>
      <c r="Z46" s="2">
        <v>1</v>
      </c>
      <c r="AA46" s="2" t="s">
        <v>28</v>
      </c>
      <c r="AB46" s="2"/>
      <c r="AC46" s="2" t="s">
        <v>28</v>
      </c>
    </row>
    <row r="47" spans="1:29" ht="45" customHeight="1" x14ac:dyDescent="0.3">
      <c r="A47" s="60">
        <v>43</v>
      </c>
      <c r="B47" s="421"/>
      <c r="C47" s="2" t="s">
        <v>410</v>
      </c>
      <c r="D47" s="2" t="s">
        <v>28</v>
      </c>
      <c r="E47" s="2" t="s">
        <v>28</v>
      </c>
      <c r="F47" s="2" t="s">
        <v>28</v>
      </c>
      <c r="G47" s="2" t="s">
        <v>411</v>
      </c>
      <c r="H47" s="2"/>
      <c r="I47" s="321">
        <v>1100</v>
      </c>
      <c r="J47" s="69" t="s">
        <v>412</v>
      </c>
      <c r="K47" s="2"/>
      <c r="L47" s="63" t="s">
        <v>253</v>
      </c>
      <c r="M47" s="2" t="s">
        <v>407</v>
      </c>
      <c r="N47" s="2" t="s">
        <v>413</v>
      </c>
      <c r="O47" s="68" t="s">
        <v>414</v>
      </c>
      <c r="P47" s="68" t="s">
        <v>353</v>
      </c>
      <c r="Q47" s="2" t="s">
        <v>399</v>
      </c>
      <c r="R47" s="2" t="s">
        <v>257</v>
      </c>
      <c r="S47" s="2" t="s">
        <v>257</v>
      </c>
      <c r="T47" s="2" t="s">
        <v>257</v>
      </c>
      <c r="U47" s="2" t="s">
        <v>257</v>
      </c>
      <c r="V47" s="2" t="s">
        <v>257</v>
      </c>
      <c r="W47" s="2"/>
      <c r="X47" s="2">
        <v>66</v>
      </c>
      <c r="Y47" s="2"/>
      <c r="Z47" s="2">
        <v>1</v>
      </c>
      <c r="AA47" s="2" t="s">
        <v>28</v>
      </c>
      <c r="AB47" s="2"/>
      <c r="AC47" s="2" t="s">
        <v>28</v>
      </c>
    </row>
    <row r="48" spans="1:29" ht="45" customHeight="1" x14ac:dyDescent="0.3">
      <c r="A48" s="60">
        <v>44</v>
      </c>
      <c r="B48" s="421"/>
      <c r="C48" s="2" t="s">
        <v>416</v>
      </c>
      <c r="D48" s="2" t="s">
        <v>28</v>
      </c>
      <c r="E48" s="2" t="s">
        <v>28</v>
      </c>
      <c r="F48" s="2" t="s">
        <v>28</v>
      </c>
      <c r="G48" s="2" t="s">
        <v>411</v>
      </c>
      <c r="H48" s="2"/>
      <c r="I48" s="321">
        <v>54600</v>
      </c>
      <c r="J48" s="69" t="s">
        <v>412</v>
      </c>
      <c r="K48" s="2"/>
      <c r="L48" s="63" t="s">
        <v>417</v>
      </c>
      <c r="M48" s="2" t="s">
        <v>407</v>
      </c>
      <c r="N48" s="2" t="s">
        <v>413</v>
      </c>
      <c r="O48" s="68" t="s">
        <v>418</v>
      </c>
      <c r="P48" s="68" t="s">
        <v>353</v>
      </c>
      <c r="Q48" s="2" t="s">
        <v>399</v>
      </c>
      <c r="R48" s="2" t="s">
        <v>257</v>
      </c>
      <c r="S48" s="2" t="s">
        <v>257</v>
      </c>
      <c r="T48" s="2" t="s">
        <v>257</v>
      </c>
      <c r="U48" s="2" t="s">
        <v>257</v>
      </c>
      <c r="V48" s="2" t="s">
        <v>257</v>
      </c>
      <c r="W48" s="2"/>
      <c r="X48" s="2">
        <v>100</v>
      </c>
      <c r="Y48" s="2"/>
      <c r="Z48" s="2">
        <v>1</v>
      </c>
      <c r="AA48" s="2" t="s">
        <v>28</v>
      </c>
      <c r="AB48" s="2"/>
      <c r="AC48" s="2" t="s">
        <v>28</v>
      </c>
    </row>
    <row r="49" spans="1:29" ht="45" customHeight="1" x14ac:dyDescent="0.3">
      <c r="A49" s="60">
        <v>45</v>
      </c>
      <c r="B49" s="1" t="s">
        <v>419</v>
      </c>
      <c r="C49" s="2" t="s">
        <v>420</v>
      </c>
      <c r="D49" s="2" t="s">
        <v>28</v>
      </c>
      <c r="E49" s="2" t="s">
        <v>28</v>
      </c>
      <c r="F49" s="2" t="s">
        <v>28</v>
      </c>
      <c r="G49" s="2" t="s">
        <v>421</v>
      </c>
      <c r="H49" s="2"/>
      <c r="I49" s="321">
        <v>4953</v>
      </c>
      <c r="J49" s="69" t="s">
        <v>419</v>
      </c>
      <c r="K49" s="2"/>
      <c r="L49" s="63" t="s">
        <v>225</v>
      </c>
      <c r="M49" s="2" t="s">
        <v>422</v>
      </c>
      <c r="N49" s="2" t="s">
        <v>423</v>
      </c>
      <c r="O49" s="68" t="s">
        <v>424</v>
      </c>
      <c r="P49" s="68"/>
      <c r="Q49" s="2" t="s">
        <v>232</v>
      </c>
      <c r="R49" s="2" t="s">
        <v>354</v>
      </c>
      <c r="S49" s="2" t="s">
        <v>257</v>
      </c>
      <c r="T49" s="2" t="s">
        <v>257</v>
      </c>
      <c r="U49" s="2" t="s">
        <v>425</v>
      </c>
      <c r="V49" s="2" t="s">
        <v>257</v>
      </c>
      <c r="W49" s="2" t="s">
        <v>257</v>
      </c>
      <c r="X49" s="2">
        <v>42</v>
      </c>
      <c r="Y49" s="2"/>
      <c r="Z49" s="2">
        <v>1</v>
      </c>
      <c r="AA49" s="2" t="s">
        <v>28</v>
      </c>
      <c r="AB49" s="2"/>
      <c r="AC49" s="2" t="s">
        <v>28</v>
      </c>
    </row>
    <row r="50" spans="1:29" ht="45" customHeight="1" x14ac:dyDescent="0.3">
      <c r="A50" s="60">
        <v>46</v>
      </c>
      <c r="B50" s="1" t="s">
        <v>419</v>
      </c>
      <c r="C50" s="2" t="s">
        <v>426</v>
      </c>
      <c r="D50" s="2" t="s">
        <v>28</v>
      </c>
      <c r="E50" s="2" t="s">
        <v>28</v>
      </c>
      <c r="F50" s="2" t="s">
        <v>28</v>
      </c>
      <c r="G50" s="2" t="s">
        <v>421</v>
      </c>
      <c r="H50" s="2"/>
      <c r="I50" s="321">
        <v>62265</v>
      </c>
      <c r="J50" s="69" t="s">
        <v>419</v>
      </c>
      <c r="K50" s="2"/>
      <c r="L50" s="63" t="s">
        <v>427</v>
      </c>
      <c r="M50" s="2" t="s">
        <v>428</v>
      </c>
      <c r="N50" s="2" t="s">
        <v>429</v>
      </c>
      <c r="O50" s="68" t="s">
        <v>424</v>
      </c>
      <c r="P50" s="68"/>
      <c r="Q50" s="2" t="s">
        <v>232</v>
      </c>
      <c r="R50" s="2" t="s">
        <v>354</v>
      </c>
      <c r="S50" s="2" t="s">
        <v>257</v>
      </c>
      <c r="T50" s="2" t="s">
        <v>257</v>
      </c>
      <c r="U50" s="2" t="s">
        <v>399</v>
      </c>
      <c r="V50" s="2" t="s">
        <v>257</v>
      </c>
      <c r="W50" s="2" t="s">
        <v>257</v>
      </c>
      <c r="X50" s="2">
        <v>490</v>
      </c>
      <c r="Y50" s="2"/>
      <c r="Z50" s="2">
        <v>2</v>
      </c>
      <c r="AA50" s="2" t="s">
        <v>28</v>
      </c>
      <c r="AB50" s="2"/>
      <c r="AC50" s="2" t="s">
        <v>28</v>
      </c>
    </row>
    <row r="51" spans="1:29" ht="45" customHeight="1" x14ac:dyDescent="0.3">
      <c r="A51" s="60">
        <v>47</v>
      </c>
      <c r="B51" s="1" t="s">
        <v>430</v>
      </c>
      <c r="C51" s="2" t="s">
        <v>431</v>
      </c>
      <c r="D51" s="2" t="s">
        <v>28</v>
      </c>
      <c r="E51" s="2" t="s">
        <v>28</v>
      </c>
      <c r="F51" s="2" t="s">
        <v>28</v>
      </c>
      <c r="G51" s="2" t="s">
        <v>421</v>
      </c>
      <c r="H51" s="2"/>
      <c r="I51" s="321">
        <v>3538</v>
      </c>
      <c r="J51" s="69" t="s">
        <v>419</v>
      </c>
      <c r="K51" s="2"/>
      <c r="L51" s="63" t="s">
        <v>432</v>
      </c>
      <c r="M51" s="2" t="s">
        <v>433</v>
      </c>
      <c r="N51" s="2" t="s">
        <v>434</v>
      </c>
      <c r="O51" s="68" t="s">
        <v>424</v>
      </c>
      <c r="P51" s="68"/>
      <c r="Q51" s="2" t="s">
        <v>232</v>
      </c>
      <c r="R51" s="2" t="s">
        <v>257</v>
      </c>
      <c r="S51" s="2" t="s">
        <v>257</v>
      </c>
      <c r="T51" s="2" t="s">
        <v>257</v>
      </c>
      <c r="U51" s="2" t="s">
        <v>257</v>
      </c>
      <c r="V51" s="2" t="s">
        <v>257</v>
      </c>
      <c r="W51" s="2" t="s">
        <v>257</v>
      </c>
      <c r="X51" s="2">
        <v>83</v>
      </c>
      <c r="Y51" s="2"/>
      <c r="Z51" s="2">
        <v>1</v>
      </c>
      <c r="AA51" s="2" t="s">
        <v>28</v>
      </c>
      <c r="AB51" s="2"/>
      <c r="AC51" s="2" t="s">
        <v>28</v>
      </c>
    </row>
    <row r="52" spans="1:29" ht="45" customHeight="1" x14ac:dyDescent="0.3">
      <c r="A52" s="60">
        <v>48</v>
      </c>
      <c r="B52" s="1" t="s">
        <v>435</v>
      </c>
      <c r="C52" s="2" t="s">
        <v>436</v>
      </c>
      <c r="D52" s="2" t="s">
        <v>28</v>
      </c>
      <c r="E52" s="2" t="s">
        <v>28</v>
      </c>
      <c r="F52" s="2" t="s">
        <v>28</v>
      </c>
      <c r="G52" s="2" t="s">
        <v>437</v>
      </c>
      <c r="H52" s="2"/>
      <c r="I52" s="321">
        <v>569289.56000000006</v>
      </c>
      <c r="J52" s="69" t="s">
        <v>367</v>
      </c>
      <c r="K52" s="2"/>
      <c r="L52" s="63" t="s">
        <v>225</v>
      </c>
      <c r="M52" s="2" t="s">
        <v>396</v>
      </c>
      <c r="N52" s="2" t="s">
        <v>438</v>
      </c>
      <c r="O52" s="68" t="s">
        <v>439</v>
      </c>
      <c r="P52" s="68"/>
      <c r="Q52" s="2" t="s">
        <v>232</v>
      </c>
      <c r="R52" s="2" t="s">
        <v>354</v>
      </c>
      <c r="S52" s="2" t="s">
        <v>440</v>
      </c>
      <c r="T52" s="2" t="s">
        <v>441</v>
      </c>
      <c r="U52" s="2" t="s">
        <v>354</v>
      </c>
      <c r="V52" s="2" t="s">
        <v>232</v>
      </c>
      <c r="W52" s="2" t="s">
        <v>230</v>
      </c>
      <c r="X52" s="2">
        <v>199.5</v>
      </c>
      <c r="Y52" s="2"/>
      <c r="Z52" s="2">
        <v>1</v>
      </c>
      <c r="AA52" s="2" t="s">
        <v>28</v>
      </c>
      <c r="AB52" s="2"/>
      <c r="AC52" s="2" t="s">
        <v>28</v>
      </c>
    </row>
    <row r="53" spans="1:29" ht="45" customHeight="1" x14ac:dyDescent="0.3">
      <c r="A53" s="60">
        <v>49</v>
      </c>
      <c r="B53" s="1" t="s">
        <v>442</v>
      </c>
      <c r="C53" s="2" t="s">
        <v>443</v>
      </c>
      <c r="D53" s="2" t="s">
        <v>80</v>
      </c>
      <c r="E53" s="2" t="s">
        <v>28</v>
      </c>
      <c r="F53" s="2" t="s">
        <v>28</v>
      </c>
      <c r="G53" s="2">
        <v>2018</v>
      </c>
      <c r="H53" s="2"/>
      <c r="I53" s="321">
        <v>1595314.67</v>
      </c>
      <c r="J53" s="69" t="s">
        <v>444</v>
      </c>
      <c r="K53" s="2"/>
      <c r="L53" s="63" t="s">
        <v>445</v>
      </c>
      <c r="M53" s="2" t="s">
        <v>428</v>
      </c>
      <c r="N53" s="2" t="s">
        <v>446</v>
      </c>
      <c r="O53" s="68" t="s">
        <v>447</v>
      </c>
      <c r="P53" s="68"/>
      <c r="Q53" s="2"/>
      <c r="R53" s="2" t="s">
        <v>448</v>
      </c>
      <c r="S53" s="2" t="s">
        <v>449</v>
      </c>
      <c r="T53" s="2" t="s">
        <v>448</v>
      </c>
      <c r="U53" s="2" t="s">
        <v>448</v>
      </c>
      <c r="V53" s="2" t="s">
        <v>232</v>
      </c>
      <c r="W53" s="2" t="s">
        <v>448</v>
      </c>
      <c r="X53" s="2">
        <v>253.65</v>
      </c>
      <c r="Y53" s="2"/>
      <c r="Z53" s="2">
        <v>2</v>
      </c>
      <c r="AA53" s="2" t="s">
        <v>80</v>
      </c>
      <c r="AB53" s="2"/>
      <c r="AC53" s="2" t="s">
        <v>28</v>
      </c>
    </row>
    <row r="54" spans="1:29" ht="45" customHeight="1" x14ac:dyDescent="0.3">
      <c r="A54" s="60">
        <v>50</v>
      </c>
      <c r="B54" s="1" t="s">
        <v>450</v>
      </c>
      <c r="C54" s="2" t="s">
        <v>443</v>
      </c>
      <c r="D54" s="2" t="s">
        <v>80</v>
      </c>
      <c r="E54" s="2" t="s">
        <v>28</v>
      </c>
      <c r="F54" s="2" t="s">
        <v>28</v>
      </c>
      <c r="G54" s="2">
        <v>2018</v>
      </c>
      <c r="H54" s="2"/>
      <c r="I54" s="321">
        <v>3642683.28</v>
      </c>
      <c r="J54" s="69" t="s">
        <v>444</v>
      </c>
      <c r="K54" s="2"/>
      <c r="L54" s="63" t="s">
        <v>451</v>
      </c>
      <c r="M54" s="2" t="s">
        <v>428</v>
      </c>
      <c r="N54" s="2" t="s">
        <v>452</v>
      </c>
      <c r="O54" s="68" t="s">
        <v>447</v>
      </c>
      <c r="P54" s="68"/>
      <c r="Q54" s="2" t="s">
        <v>368</v>
      </c>
      <c r="R54" s="2" t="s">
        <v>448</v>
      </c>
      <c r="S54" s="2" t="s">
        <v>448</v>
      </c>
      <c r="T54" s="2" t="s">
        <v>448</v>
      </c>
      <c r="U54" s="2" t="s">
        <v>448</v>
      </c>
      <c r="V54" s="2" t="s">
        <v>232</v>
      </c>
      <c r="W54" s="2" t="s">
        <v>448</v>
      </c>
      <c r="X54" s="2">
        <v>150.05000000000001</v>
      </c>
      <c r="Y54" s="2"/>
      <c r="Z54" s="2">
        <v>1</v>
      </c>
      <c r="AA54" s="2" t="s">
        <v>28</v>
      </c>
      <c r="AB54" s="2"/>
      <c r="AC54" s="2" t="s">
        <v>28</v>
      </c>
    </row>
    <row r="55" spans="1:29" ht="45" customHeight="1" x14ac:dyDescent="0.3">
      <c r="A55" s="60">
        <v>51</v>
      </c>
      <c r="B55" s="1" t="s">
        <v>453</v>
      </c>
      <c r="C55" s="2" t="s">
        <v>365</v>
      </c>
      <c r="D55" s="2"/>
      <c r="E55" s="2" t="s">
        <v>28</v>
      </c>
      <c r="F55" s="2" t="s">
        <v>28</v>
      </c>
      <c r="G55" s="2">
        <v>2018</v>
      </c>
      <c r="H55" s="2"/>
      <c r="I55" s="321">
        <v>3465472.12</v>
      </c>
      <c r="J55" s="69" t="s">
        <v>454</v>
      </c>
      <c r="K55" s="2"/>
      <c r="L55" s="63" t="s">
        <v>455</v>
      </c>
      <c r="M55" s="2" t="s">
        <v>232</v>
      </c>
      <c r="N55" s="2" t="s">
        <v>456</v>
      </c>
      <c r="O55" s="68" t="s">
        <v>447</v>
      </c>
      <c r="P55" s="68"/>
      <c r="Q55" s="2" t="s">
        <v>368</v>
      </c>
      <c r="R55" s="2" t="s">
        <v>368</v>
      </c>
      <c r="S55" s="2" t="s">
        <v>368</v>
      </c>
      <c r="T55" s="2" t="s">
        <v>368</v>
      </c>
      <c r="U55" s="2" t="s">
        <v>368</v>
      </c>
      <c r="V55" s="2" t="s">
        <v>368</v>
      </c>
      <c r="W55" s="2" t="s">
        <v>368</v>
      </c>
      <c r="X55" s="2" t="s">
        <v>368</v>
      </c>
      <c r="Y55" s="2"/>
      <c r="Z55" s="2" t="s">
        <v>368</v>
      </c>
      <c r="AA55" s="2" t="s">
        <v>368</v>
      </c>
      <c r="AB55" s="2"/>
      <c r="AC55" s="2" t="s">
        <v>368</v>
      </c>
    </row>
    <row r="56" spans="1:29" ht="45" customHeight="1" x14ac:dyDescent="0.3">
      <c r="A56" s="70"/>
      <c r="B56" s="71"/>
      <c r="C56" s="72"/>
      <c r="D56" s="72"/>
      <c r="E56" s="47"/>
      <c r="F56" s="412" t="s">
        <v>457</v>
      </c>
      <c r="G56" s="412"/>
      <c r="H56" s="73"/>
      <c r="I56" s="324">
        <f>SUM(I5:I55)</f>
        <v>57957234.869999997</v>
      </c>
      <c r="J56" s="74"/>
      <c r="K56" s="73"/>
      <c r="L56" s="73"/>
      <c r="M56" s="73"/>
      <c r="N56" s="73"/>
      <c r="O56" s="75"/>
      <c r="P56" s="75"/>
      <c r="Q56" s="73"/>
      <c r="R56" s="73"/>
      <c r="S56" s="73"/>
      <c r="T56" s="73"/>
      <c r="U56" s="73"/>
      <c r="V56" s="73"/>
      <c r="W56" s="73"/>
      <c r="X56" s="73"/>
      <c r="Y56" s="73"/>
      <c r="Z56" s="73"/>
      <c r="AA56" s="73"/>
      <c r="AB56" s="73"/>
      <c r="AC56" s="73"/>
    </row>
    <row r="57" spans="1:29" ht="45" customHeight="1" x14ac:dyDescent="0.3">
      <c r="A57" s="47"/>
      <c r="B57" s="46"/>
      <c r="C57" s="47"/>
      <c r="D57" s="47"/>
      <c r="E57" s="47"/>
      <c r="F57" s="76"/>
      <c r="G57" s="77"/>
      <c r="H57" s="75"/>
      <c r="I57" s="319"/>
      <c r="J57" s="50"/>
      <c r="K57" s="75"/>
      <c r="L57" s="75"/>
      <c r="M57" s="75"/>
      <c r="N57" s="75"/>
      <c r="O57" s="75"/>
      <c r="P57" s="75"/>
      <c r="Q57" s="75"/>
      <c r="R57" s="75"/>
      <c r="S57" s="75"/>
      <c r="T57" s="75"/>
      <c r="U57" s="75"/>
      <c r="V57" s="75"/>
      <c r="W57" s="75"/>
      <c r="X57" s="75"/>
      <c r="Y57" s="75"/>
      <c r="Z57" s="75"/>
      <c r="AA57" s="75"/>
      <c r="AB57" s="75"/>
      <c r="AC57" s="75"/>
    </row>
    <row r="58" spans="1:29" ht="45" customHeight="1" x14ac:dyDescent="0.3">
      <c r="A58" s="52">
        <v>2</v>
      </c>
      <c r="B58" s="78" t="s">
        <v>30</v>
      </c>
      <c r="C58" s="55"/>
      <c r="D58" s="55"/>
      <c r="E58" s="55"/>
      <c r="F58" s="55"/>
      <c r="G58" s="55"/>
      <c r="H58" s="79"/>
      <c r="I58" s="320"/>
      <c r="J58" s="80"/>
      <c r="K58" s="59"/>
      <c r="L58" s="55"/>
      <c r="M58" s="55"/>
      <c r="N58" s="55"/>
      <c r="O58" s="59"/>
      <c r="P58" s="59"/>
      <c r="Q58" s="55"/>
      <c r="R58" s="55"/>
      <c r="S58" s="55"/>
      <c r="T58" s="55"/>
      <c r="U58" s="55"/>
      <c r="V58" s="55"/>
      <c r="W58" s="55"/>
      <c r="X58" s="55"/>
      <c r="Y58" s="55"/>
      <c r="Z58" s="55"/>
      <c r="AA58" s="55"/>
      <c r="AB58" s="55"/>
      <c r="AC58" s="55"/>
    </row>
    <row r="59" spans="1:29" ht="45" customHeight="1" x14ac:dyDescent="0.3">
      <c r="A59" s="81">
        <v>1</v>
      </c>
      <c r="B59" s="82" t="s">
        <v>458</v>
      </c>
      <c r="C59" s="81" t="s">
        <v>459</v>
      </c>
      <c r="D59" s="81" t="s">
        <v>460</v>
      </c>
      <c r="E59" s="60" t="s">
        <v>329</v>
      </c>
      <c r="F59" s="2" t="s">
        <v>460</v>
      </c>
      <c r="G59" s="2">
        <v>1898</v>
      </c>
      <c r="H59" s="83" t="s">
        <v>222</v>
      </c>
      <c r="I59" s="325">
        <v>5626000</v>
      </c>
      <c r="J59" s="84" t="s">
        <v>461</v>
      </c>
      <c r="K59" s="83" t="s">
        <v>462</v>
      </c>
      <c r="L59" s="2" t="s">
        <v>253</v>
      </c>
      <c r="M59" s="2" t="s">
        <v>463</v>
      </c>
      <c r="N59" s="2" t="s">
        <v>464</v>
      </c>
      <c r="O59" s="65" t="s">
        <v>465</v>
      </c>
      <c r="P59" s="65" t="s">
        <v>466</v>
      </c>
      <c r="Q59" s="2" t="s">
        <v>230</v>
      </c>
      <c r="R59" s="2" t="s">
        <v>339</v>
      </c>
      <c r="S59" s="2" t="s">
        <v>339</v>
      </c>
      <c r="T59" s="2" t="s">
        <v>339</v>
      </c>
      <c r="U59" s="2" t="s">
        <v>339</v>
      </c>
      <c r="V59" s="2" t="s">
        <v>230</v>
      </c>
      <c r="W59" s="2"/>
      <c r="X59" s="2">
        <v>1097.8499999999999</v>
      </c>
      <c r="Y59" s="2"/>
      <c r="Z59" s="2">
        <v>3</v>
      </c>
      <c r="AA59" s="2" t="s">
        <v>460</v>
      </c>
      <c r="AB59" s="2"/>
      <c r="AC59" s="2" t="s">
        <v>460</v>
      </c>
    </row>
    <row r="60" spans="1:29" ht="45" customHeight="1" x14ac:dyDescent="0.3">
      <c r="A60" s="47"/>
      <c r="B60" s="46"/>
      <c r="C60" s="47"/>
      <c r="D60" s="47"/>
      <c r="E60" s="47"/>
      <c r="F60" s="413" t="s">
        <v>457</v>
      </c>
      <c r="G60" s="413"/>
      <c r="H60" s="75"/>
      <c r="I60" s="326">
        <f>SUM(I59)</f>
        <v>5626000</v>
      </c>
      <c r="J60" s="50"/>
      <c r="K60" s="75"/>
      <c r="L60" s="75"/>
      <c r="M60" s="75"/>
      <c r="N60" s="75"/>
      <c r="O60" s="75"/>
      <c r="P60" s="75"/>
      <c r="Q60" s="75"/>
      <c r="R60" s="75"/>
      <c r="S60" s="75"/>
      <c r="T60" s="75"/>
      <c r="U60" s="75"/>
      <c r="V60" s="75"/>
      <c r="W60" s="75"/>
      <c r="X60" s="75"/>
      <c r="Y60" s="75"/>
      <c r="Z60" s="75"/>
      <c r="AA60" s="75"/>
      <c r="AB60" s="75"/>
      <c r="AC60" s="75"/>
    </row>
    <row r="61" spans="1:29" ht="45" customHeight="1" x14ac:dyDescent="0.3">
      <c r="A61" s="47"/>
      <c r="B61" s="46"/>
      <c r="C61" s="47"/>
      <c r="D61" s="47"/>
      <c r="E61" s="47"/>
      <c r="F61" s="76"/>
      <c r="G61" s="77"/>
      <c r="H61" s="75"/>
      <c r="I61" s="319"/>
      <c r="J61" s="50"/>
      <c r="K61" s="75"/>
      <c r="L61" s="75"/>
      <c r="M61" s="75"/>
      <c r="N61" s="75"/>
      <c r="O61" s="75"/>
      <c r="P61" s="75"/>
      <c r="Q61" s="75"/>
      <c r="R61" s="75"/>
      <c r="S61" s="75"/>
      <c r="T61" s="75"/>
      <c r="U61" s="75"/>
      <c r="V61" s="75"/>
      <c r="W61" s="75"/>
      <c r="X61" s="75"/>
      <c r="Y61" s="75"/>
      <c r="Z61" s="75"/>
      <c r="AA61" s="75"/>
      <c r="AB61" s="75"/>
      <c r="AC61" s="75"/>
    </row>
    <row r="62" spans="1:29" ht="45" customHeight="1" x14ac:dyDescent="0.3">
      <c r="A62" s="52">
        <v>3</v>
      </c>
      <c r="B62" s="78" t="s">
        <v>65</v>
      </c>
      <c r="C62" s="55"/>
      <c r="D62" s="55"/>
      <c r="E62" s="55"/>
      <c r="F62" s="55"/>
      <c r="G62" s="55"/>
      <c r="H62" s="79"/>
      <c r="I62" s="320"/>
      <c r="J62" s="80"/>
      <c r="K62" s="59"/>
      <c r="L62" s="55"/>
      <c r="M62" s="55"/>
      <c r="N62" s="55"/>
      <c r="O62" s="59"/>
      <c r="P62" s="59"/>
      <c r="Q62" s="55"/>
      <c r="R62" s="55"/>
      <c r="S62" s="55"/>
      <c r="T62" s="55"/>
      <c r="U62" s="55"/>
      <c r="V62" s="55"/>
      <c r="W62" s="55"/>
      <c r="X62" s="55"/>
      <c r="Y62" s="55"/>
      <c r="Z62" s="55"/>
      <c r="AA62" s="55"/>
      <c r="AB62" s="55"/>
      <c r="AC62" s="55"/>
    </row>
    <row r="63" spans="1:29" ht="45" customHeight="1" x14ac:dyDescent="0.3">
      <c r="A63" s="85">
        <v>1</v>
      </c>
      <c r="B63" s="86" t="s">
        <v>467</v>
      </c>
      <c r="C63" s="85" t="s">
        <v>468</v>
      </c>
      <c r="D63" s="85"/>
      <c r="E63" s="60" t="s">
        <v>329</v>
      </c>
      <c r="F63" s="87" t="s">
        <v>329</v>
      </c>
      <c r="G63" s="88">
        <v>1978</v>
      </c>
      <c r="H63" s="61" t="s">
        <v>222</v>
      </c>
      <c r="I63" s="321">
        <v>5012000</v>
      </c>
      <c r="J63" s="6" t="s">
        <v>469</v>
      </c>
      <c r="K63" s="5" t="s">
        <v>470</v>
      </c>
      <c r="L63" s="2" t="s">
        <v>471</v>
      </c>
      <c r="M63" s="2" t="s">
        <v>472</v>
      </c>
      <c r="N63" s="2" t="s">
        <v>473</v>
      </c>
      <c r="O63" s="2" t="s">
        <v>474</v>
      </c>
      <c r="P63" s="2"/>
      <c r="Q63" s="2" t="s">
        <v>475</v>
      </c>
      <c r="R63" s="2" t="s">
        <v>475</v>
      </c>
      <c r="S63" s="2" t="s">
        <v>475</v>
      </c>
      <c r="T63" s="2" t="s">
        <v>476</v>
      </c>
      <c r="U63" s="2" t="s">
        <v>477</v>
      </c>
      <c r="V63" s="2" t="s">
        <v>476</v>
      </c>
      <c r="W63" s="2"/>
      <c r="X63" s="2">
        <v>1540</v>
      </c>
      <c r="Y63" s="2"/>
      <c r="Z63" s="2">
        <v>3</v>
      </c>
      <c r="AA63" s="2" t="s">
        <v>460</v>
      </c>
      <c r="AB63" s="2"/>
      <c r="AC63" s="2" t="s">
        <v>329</v>
      </c>
    </row>
    <row r="64" spans="1:29" ht="45" customHeight="1" x14ac:dyDescent="0.3">
      <c r="A64" s="85">
        <v>2</v>
      </c>
      <c r="B64" s="89" t="s">
        <v>478</v>
      </c>
      <c r="C64" s="88" t="s">
        <v>479</v>
      </c>
      <c r="D64" s="88"/>
      <c r="E64" s="90" t="s">
        <v>329</v>
      </c>
      <c r="F64" s="87" t="s">
        <v>329</v>
      </c>
      <c r="G64" s="88"/>
      <c r="H64" s="61" t="s">
        <v>480</v>
      </c>
      <c r="I64" s="327">
        <v>83104.22</v>
      </c>
      <c r="J64" s="6" t="s">
        <v>481</v>
      </c>
      <c r="K64" s="68" t="s">
        <v>482</v>
      </c>
      <c r="L64" s="2" t="s">
        <v>483</v>
      </c>
      <c r="M64" s="2" t="s">
        <v>484</v>
      </c>
      <c r="N64" s="2" t="s">
        <v>485</v>
      </c>
      <c r="O64" s="2" t="s">
        <v>486</v>
      </c>
      <c r="P64" s="2"/>
      <c r="Q64" s="2" t="s">
        <v>475</v>
      </c>
      <c r="R64" s="2" t="s">
        <v>475</v>
      </c>
      <c r="S64" s="2" t="s">
        <v>477</v>
      </c>
      <c r="T64" s="2" t="s">
        <v>487</v>
      </c>
      <c r="U64" s="2" t="s">
        <v>477</v>
      </c>
      <c r="V64" s="2" t="s">
        <v>477</v>
      </c>
      <c r="W64" s="2"/>
      <c r="X64" s="2">
        <v>580</v>
      </c>
      <c r="Y64" s="2"/>
      <c r="Z64" s="2">
        <v>2</v>
      </c>
      <c r="AA64" s="2" t="s">
        <v>329</v>
      </c>
      <c r="AB64" s="2"/>
      <c r="AC64" s="2" t="s">
        <v>329</v>
      </c>
    </row>
    <row r="65" spans="1:29" ht="45" customHeight="1" x14ac:dyDescent="0.3">
      <c r="A65" s="85">
        <v>3</v>
      </c>
      <c r="B65" s="89" t="s">
        <v>488</v>
      </c>
      <c r="C65" s="88" t="s">
        <v>488</v>
      </c>
      <c r="D65" s="88"/>
      <c r="E65" s="90" t="s">
        <v>329</v>
      </c>
      <c r="F65" s="87" t="s">
        <v>329</v>
      </c>
      <c r="G65" s="88">
        <v>1976</v>
      </c>
      <c r="H65" s="61" t="s">
        <v>222</v>
      </c>
      <c r="I65" s="321">
        <v>164000</v>
      </c>
      <c r="J65" s="6" t="s">
        <v>469</v>
      </c>
      <c r="K65" s="68" t="s">
        <v>489</v>
      </c>
      <c r="L65" s="2" t="s">
        <v>471</v>
      </c>
      <c r="M65" s="2" t="s">
        <v>490</v>
      </c>
      <c r="N65" s="2" t="s">
        <v>491</v>
      </c>
      <c r="O65" s="2" t="s">
        <v>492</v>
      </c>
      <c r="P65" s="2"/>
      <c r="Q65" s="2" t="s">
        <v>475</v>
      </c>
      <c r="R65" s="2" t="s">
        <v>475</v>
      </c>
      <c r="S65" s="2" t="s">
        <v>475</v>
      </c>
      <c r="T65" s="2" t="s">
        <v>476</v>
      </c>
      <c r="U65" s="2" t="s">
        <v>477</v>
      </c>
      <c r="V65" s="2" t="s">
        <v>475</v>
      </c>
      <c r="W65" s="2"/>
      <c r="X65" s="2">
        <v>35.28</v>
      </c>
      <c r="Y65" s="2"/>
      <c r="Z65" s="2">
        <v>1</v>
      </c>
      <c r="AA65" s="2" t="s">
        <v>329</v>
      </c>
      <c r="AB65" s="2"/>
      <c r="AC65" s="2" t="s">
        <v>329</v>
      </c>
    </row>
    <row r="66" spans="1:29" ht="45" customHeight="1" x14ac:dyDescent="0.3">
      <c r="A66" s="85">
        <v>4</v>
      </c>
      <c r="B66" s="91" t="s">
        <v>493</v>
      </c>
      <c r="C66" s="92" t="s">
        <v>494</v>
      </c>
      <c r="D66" s="92"/>
      <c r="E66" s="93" t="s">
        <v>329</v>
      </c>
      <c r="F66" s="87" t="s">
        <v>329</v>
      </c>
      <c r="G66" s="88">
        <v>1978</v>
      </c>
      <c r="H66" s="61" t="s">
        <v>222</v>
      </c>
      <c r="I66" s="321">
        <v>113000</v>
      </c>
      <c r="J66" s="6" t="s">
        <v>469</v>
      </c>
      <c r="K66" s="68" t="s">
        <v>495</v>
      </c>
      <c r="L66" s="2" t="s">
        <v>471</v>
      </c>
      <c r="M66" s="2" t="s">
        <v>496</v>
      </c>
      <c r="N66" s="2" t="s">
        <v>497</v>
      </c>
      <c r="O66" s="2" t="s">
        <v>498</v>
      </c>
      <c r="P66" s="2"/>
      <c r="Q66" s="2" t="s">
        <v>475</v>
      </c>
      <c r="R66" s="2" t="s">
        <v>475</v>
      </c>
      <c r="S66" s="2" t="s">
        <v>477</v>
      </c>
      <c r="T66" s="2" t="s">
        <v>487</v>
      </c>
      <c r="U66" s="2" t="s">
        <v>477</v>
      </c>
      <c r="V66" s="2" t="s">
        <v>475</v>
      </c>
      <c r="W66" s="2"/>
      <c r="X66" s="2">
        <v>61.2</v>
      </c>
      <c r="Y66" s="2"/>
      <c r="Z66" s="2">
        <v>1</v>
      </c>
      <c r="AA66" s="2" t="s">
        <v>329</v>
      </c>
      <c r="AB66" s="2"/>
      <c r="AC66" s="2" t="s">
        <v>329</v>
      </c>
    </row>
    <row r="67" spans="1:29" ht="45" customHeight="1" x14ac:dyDescent="0.3">
      <c r="A67" s="85">
        <v>5</v>
      </c>
      <c r="B67" s="89" t="s">
        <v>499</v>
      </c>
      <c r="C67" s="88" t="s">
        <v>500</v>
      </c>
      <c r="D67" s="88"/>
      <c r="E67" s="90" t="s">
        <v>329</v>
      </c>
      <c r="F67" s="87" t="s">
        <v>329</v>
      </c>
      <c r="G67" s="88" t="s">
        <v>501</v>
      </c>
      <c r="H67" s="61" t="s">
        <v>222</v>
      </c>
      <c r="I67" s="321">
        <v>223000</v>
      </c>
      <c r="J67" s="6" t="s">
        <v>502</v>
      </c>
      <c r="K67" s="68" t="s">
        <v>503</v>
      </c>
      <c r="L67" s="2" t="s">
        <v>504</v>
      </c>
      <c r="M67" s="2" t="s">
        <v>505</v>
      </c>
      <c r="N67" s="2" t="s">
        <v>506</v>
      </c>
      <c r="O67" s="2" t="s">
        <v>507</v>
      </c>
      <c r="P67" s="2"/>
      <c r="Q67" s="2" t="s">
        <v>475</v>
      </c>
      <c r="R67" s="2" t="s">
        <v>475</v>
      </c>
      <c r="S67" s="2" t="s">
        <v>508</v>
      </c>
      <c r="T67" s="2" t="s">
        <v>509</v>
      </c>
      <c r="U67" s="2" t="s">
        <v>477</v>
      </c>
      <c r="V67" s="2" t="s">
        <v>475</v>
      </c>
      <c r="W67" s="2"/>
      <c r="X67" s="2">
        <v>61.2</v>
      </c>
      <c r="Y67" s="2"/>
      <c r="Z67" s="2">
        <v>1</v>
      </c>
      <c r="AA67" s="2" t="s">
        <v>460</v>
      </c>
      <c r="AB67" s="2"/>
      <c r="AC67" s="2" t="s">
        <v>329</v>
      </c>
    </row>
    <row r="68" spans="1:29" ht="45" customHeight="1" x14ac:dyDescent="0.3">
      <c r="A68" s="85">
        <v>6</v>
      </c>
      <c r="B68" s="1" t="s">
        <v>510</v>
      </c>
      <c r="C68" s="2" t="s">
        <v>511</v>
      </c>
      <c r="D68" s="2"/>
      <c r="E68" s="90" t="s">
        <v>28</v>
      </c>
      <c r="F68" s="90" t="s">
        <v>28</v>
      </c>
      <c r="G68" s="2" t="s">
        <v>512</v>
      </c>
      <c r="H68" s="61" t="s">
        <v>222</v>
      </c>
      <c r="I68" s="321">
        <v>33000</v>
      </c>
      <c r="J68" s="94" t="s">
        <v>513</v>
      </c>
      <c r="K68" s="2" t="s">
        <v>514</v>
      </c>
      <c r="L68" s="2" t="s">
        <v>515</v>
      </c>
      <c r="M68" s="2" t="s">
        <v>515</v>
      </c>
      <c r="N68" s="2" t="s">
        <v>515</v>
      </c>
      <c r="O68" s="2" t="s">
        <v>257</v>
      </c>
      <c r="P68" s="2" t="s">
        <v>257</v>
      </c>
      <c r="Q68" s="2" t="s">
        <v>230</v>
      </c>
      <c r="R68" s="2" t="s">
        <v>257</v>
      </c>
      <c r="S68" s="2" t="s">
        <v>257</v>
      </c>
      <c r="T68" s="2" t="s">
        <v>230</v>
      </c>
      <c r="U68" s="2" t="s">
        <v>257</v>
      </c>
      <c r="V68" s="2" t="s">
        <v>257</v>
      </c>
      <c r="W68" s="2"/>
      <c r="X68" s="2">
        <v>9</v>
      </c>
      <c r="Y68" s="2"/>
      <c r="Z68" s="2">
        <v>1</v>
      </c>
      <c r="AA68" s="2" t="s">
        <v>28</v>
      </c>
      <c r="AB68" s="2"/>
      <c r="AC68" s="2" t="s">
        <v>28</v>
      </c>
    </row>
    <row r="69" spans="1:29" ht="45" customHeight="1" x14ac:dyDescent="0.3">
      <c r="A69" s="85">
        <v>7</v>
      </c>
      <c r="B69" s="1" t="s">
        <v>510</v>
      </c>
      <c r="C69" s="2" t="s">
        <v>511</v>
      </c>
      <c r="D69" s="2"/>
      <c r="E69" s="90" t="s">
        <v>28</v>
      </c>
      <c r="F69" s="90" t="s">
        <v>28</v>
      </c>
      <c r="G69" s="2" t="s">
        <v>512</v>
      </c>
      <c r="H69" s="61" t="s">
        <v>222</v>
      </c>
      <c r="I69" s="321">
        <v>117000</v>
      </c>
      <c r="J69" s="94" t="s">
        <v>513</v>
      </c>
      <c r="K69" s="2" t="s">
        <v>516</v>
      </c>
      <c r="L69" s="2" t="s">
        <v>515</v>
      </c>
      <c r="M69" s="2" t="s">
        <v>515</v>
      </c>
      <c r="N69" s="2" t="s">
        <v>515</v>
      </c>
      <c r="O69" s="2" t="s">
        <v>257</v>
      </c>
      <c r="P69" s="2" t="s">
        <v>257</v>
      </c>
      <c r="Q69" s="2" t="s">
        <v>230</v>
      </c>
      <c r="R69" s="2" t="s">
        <v>257</v>
      </c>
      <c r="S69" s="2" t="s">
        <v>257</v>
      </c>
      <c r="T69" s="2" t="s">
        <v>230</v>
      </c>
      <c r="U69" s="2" t="s">
        <v>257</v>
      </c>
      <c r="V69" s="2" t="s">
        <v>257</v>
      </c>
      <c r="W69" s="2"/>
      <c r="X69" s="2">
        <v>32</v>
      </c>
      <c r="Y69" s="2"/>
      <c r="Z69" s="2">
        <v>1</v>
      </c>
      <c r="AA69" s="2" t="s">
        <v>28</v>
      </c>
      <c r="AB69" s="2"/>
      <c r="AC69" s="2" t="s">
        <v>28</v>
      </c>
    </row>
    <row r="70" spans="1:29" ht="45" customHeight="1" x14ac:dyDescent="0.3">
      <c r="A70" s="85">
        <v>8</v>
      </c>
      <c r="B70" s="95" t="s">
        <v>517</v>
      </c>
      <c r="C70" s="2" t="s">
        <v>518</v>
      </c>
      <c r="D70" s="2"/>
      <c r="E70" s="90" t="s">
        <v>28</v>
      </c>
      <c r="F70" s="90" t="s">
        <v>28</v>
      </c>
      <c r="G70" s="2" t="s">
        <v>512</v>
      </c>
      <c r="H70" s="63" t="s">
        <v>250</v>
      </c>
      <c r="I70" s="321">
        <v>65116</v>
      </c>
      <c r="J70" s="6" t="s">
        <v>519</v>
      </c>
      <c r="K70" s="2" t="s">
        <v>257</v>
      </c>
      <c r="L70" s="2" t="s">
        <v>257</v>
      </c>
      <c r="M70" s="2" t="s">
        <v>257</v>
      </c>
      <c r="N70" s="2" t="s">
        <v>257</v>
      </c>
      <c r="O70" s="2" t="s">
        <v>257</v>
      </c>
      <c r="P70" s="2" t="s">
        <v>257</v>
      </c>
      <c r="Q70" s="2" t="s">
        <v>257</v>
      </c>
      <c r="R70" s="2" t="s">
        <v>257</v>
      </c>
      <c r="S70" s="2" t="s">
        <v>257</v>
      </c>
      <c r="T70" s="2" t="s">
        <v>257</v>
      </c>
      <c r="U70" s="2" t="s">
        <v>257</v>
      </c>
      <c r="V70" s="2" t="s">
        <v>257</v>
      </c>
      <c r="W70" s="2"/>
      <c r="X70" s="2" t="s">
        <v>257</v>
      </c>
      <c r="Y70" s="2"/>
      <c r="Z70" s="2" t="s">
        <v>257</v>
      </c>
      <c r="AA70" s="2" t="s">
        <v>257</v>
      </c>
      <c r="AB70" s="2"/>
      <c r="AC70" s="2" t="s">
        <v>257</v>
      </c>
    </row>
    <row r="71" spans="1:29" ht="45" customHeight="1" x14ac:dyDescent="0.3">
      <c r="A71" s="85">
        <v>9</v>
      </c>
      <c r="B71" s="1" t="s">
        <v>520</v>
      </c>
      <c r="C71" s="2" t="s">
        <v>521</v>
      </c>
      <c r="D71" s="2"/>
      <c r="E71" s="90" t="s">
        <v>28</v>
      </c>
      <c r="F71" s="90" t="s">
        <v>28</v>
      </c>
      <c r="G71" s="2">
        <v>1968</v>
      </c>
      <c r="H71" s="61" t="s">
        <v>222</v>
      </c>
      <c r="I71" s="417">
        <v>23230000</v>
      </c>
      <c r="J71" s="415" t="s">
        <v>519</v>
      </c>
      <c r="K71" s="414" t="s">
        <v>522</v>
      </c>
      <c r="L71" s="416" t="s">
        <v>523</v>
      </c>
      <c r="M71" s="416" t="s">
        <v>524</v>
      </c>
      <c r="N71" s="416" t="s">
        <v>525</v>
      </c>
      <c r="O71" s="416" t="s">
        <v>526</v>
      </c>
      <c r="P71" s="416" t="s">
        <v>257</v>
      </c>
      <c r="Q71" s="416" t="s">
        <v>339</v>
      </c>
      <c r="R71" s="416" t="s">
        <v>230</v>
      </c>
      <c r="S71" s="416" t="s">
        <v>230</v>
      </c>
      <c r="T71" s="416" t="s">
        <v>527</v>
      </c>
      <c r="U71" s="416" t="s">
        <v>257</v>
      </c>
      <c r="V71" s="416" t="s">
        <v>230</v>
      </c>
      <c r="W71" s="2"/>
      <c r="X71" s="416">
        <v>6216.8</v>
      </c>
      <c r="Y71" s="2"/>
      <c r="Z71" s="2">
        <v>3</v>
      </c>
      <c r="AA71" s="2" t="s">
        <v>234</v>
      </c>
      <c r="AB71" s="2"/>
      <c r="AC71" s="416" t="s">
        <v>80</v>
      </c>
    </row>
    <row r="72" spans="1:29" ht="45" customHeight="1" x14ac:dyDescent="0.3">
      <c r="A72" s="85">
        <v>10</v>
      </c>
      <c r="B72" s="1" t="s">
        <v>528</v>
      </c>
      <c r="C72" s="2" t="s">
        <v>511</v>
      </c>
      <c r="D72" s="2"/>
      <c r="E72" s="90" t="s">
        <v>28</v>
      </c>
      <c r="F72" s="90" t="s">
        <v>28</v>
      </c>
      <c r="G72" s="2">
        <v>1968</v>
      </c>
      <c r="H72" s="61" t="s">
        <v>222</v>
      </c>
      <c r="I72" s="417"/>
      <c r="J72" s="415"/>
      <c r="K72" s="414"/>
      <c r="L72" s="416"/>
      <c r="M72" s="416"/>
      <c r="N72" s="416"/>
      <c r="O72" s="416"/>
      <c r="P72" s="416"/>
      <c r="Q72" s="416"/>
      <c r="R72" s="416"/>
      <c r="S72" s="416"/>
      <c r="T72" s="416"/>
      <c r="U72" s="416"/>
      <c r="V72" s="416"/>
      <c r="W72" s="2"/>
      <c r="X72" s="416"/>
      <c r="Y72" s="2"/>
      <c r="Z72" s="2">
        <v>2</v>
      </c>
      <c r="AA72" s="2" t="s">
        <v>28</v>
      </c>
      <c r="AB72" s="2"/>
      <c r="AC72" s="416"/>
    </row>
    <row r="73" spans="1:29" ht="45" customHeight="1" x14ac:dyDescent="0.3">
      <c r="A73" s="85">
        <v>11</v>
      </c>
      <c r="B73" s="1" t="s">
        <v>529</v>
      </c>
      <c r="C73" s="2" t="s">
        <v>530</v>
      </c>
      <c r="D73" s="2"/>
      <c r="E73" s="90" t="s">
        <v>28</v>
      </c>
      <c r="F73" s="90" t="s">
        <v>28</v>
      </c>
      <c r="G73" s="2" t="s">
        <v>512</v>
      </c>
      <c r="H73" s="61" t="s">
        <v>222</v>
      </c>
      <c r="I73" s="321">
        <v>27000</v>
      </c>
      <c r="J73" s="6" t="s">
        <v>513</v>
      </c>
      <c r="K73" s="68" t="s">
        <v>516</v>
      </c>
      <c r="L73" s="2" t="s">
        <v>515</v>
      </c>
      <c r="M73" s="2" t="s">
        <v>515</v>
      </c>
      <c r="N73" s="2" t="s">
        <v>515</v>
      </c>
      <c r="O73" s="2" t="s">
        <v>257</v>
      </c>
      <c r="P73" s="2" t="s">
        <v>257</v>
      </c>
      <c r="Q73" s="2" t="s">
        <v>230</v>
      </c>
      <c r="R73" s="2" t="s">
        <v>230</v>
      </c>
      <c r="S73" s="2" t="s">
        <v>257</v>
      </c>
      <c r="T73" s="2" t="s">
        <v>230</v>
      </c>
      <c r="U73" s="2" t="s">
        <v>257</v>
      </c>
      <c r="V73" s="2" t="s">
        <v>257</v>
      </c>
      <c r="W73" s="2"/>
      <c r="X73" s="2">
        <v>12</v>
      </c>
      <c r="Y73" s="2"/>
      <c r="Z73" s="2">
        <v>1</v>
      </c>
      <c r="AA73" s="2" t="s">
        <v>28</v>
      </c>
      <c r="AB73" s="2"/>
      <c r="AC73" s="2" t="s">
        <v>28</v>
      </c>
    </row>
    <row r="74" spans="1:29" ht="45" customHeight="1" x14ac:dyDescent="0.3">
      <c r="A74" s="85">
        <v>12</v>
      </c>
      <c r="B74" s="1" t="s">
        <v>531</v>
      </c>
      <c r="C74" s="2" t="s">
        <v>268</v>
      </c>
      <c r="D74" s="2"/>
      <c r="E74" s="90" t="s">
        <v>28</v>
      </c>
      <c r="F74" s="90" t="s">
        <v>28</v>
      </c>
      <c r="G74" s="2" t="s">
        <v>512</v>
      </c>
      <c r="H74" s="61" t="s">
        <v>222</v>
      </c>
      <c r="I74" s="321">
        <v>449000</v>
      </c>
      <c r="J74" s="6" t="s">
        <v>519</v>
      </c>
      <c r="K74" s="68" t="s">
        <v>516</v>
      </c>
      <c r="L74" s="2" t="s">
        <v>253</v>
      </c>
      <c r="M74" s="2" t="s">
        <v>532</v>
      </c>
      <c r="N74" s="2" t="s">
        <v>408</v>
      </c>
      <c r="O74" s="2" t="s">
        <v>257</v>
      </c>
      <c r="P74" s="2" t="s">
        <v>257</v>
      </c>
      <c r="Q74" s="2" t="s">
        <v>354</v>
      </c>
      <c r="R74" s="2" t="s">
        <v>230</v>
      </c>
      <c r="S74" s="2" t="s">
        <v>257</v>
      </c>
      <c r="T74" s="2" t="s">
        <v>354</v>
      </c>
      <c r="U74" s="2" t="s">
        <v>257</v>
      </c>
      <c r="V74" s="2" t="s">
        <v>257</v>
      </c>
      <c r="W74" s="2"/>
      <c r="X74" s="2">
        <v>204</v>
      </c>
      <c r="Y74" s="2"/>
      <c r="Z74" s="2">
        <v>1</v>
      </c>
      <c r="AA74" s="2" t="s">
        <v>28</v>
      </c>
      <c r="AB74" s="2"/>
      <c r="AC74" s="2" t="s">
        <v>28</v>
      </c>
    </row>
    <row r="75" spans="1:29" ht="45" customHeight="1" x14ac:dyDescent="0.3">
      <c r="A75" s="85">
        <v>13</v>
      </c>
      <c r="B75" s="1" t="s">
        <v>533</v>
      </c>
      <c r="C75" s="2" t="s">
        <v>268</v>
      </c>
      <c r="D75" s="2"/>
      <c r="E75" s="90" t="s">
        <v>28</v>
      </c>
      <c r="F75" s="90" t="s">
        <v>28</v>
      </c>
      <c r="G75" s="2" t="s">
        <v>512</v>
      </c>
      <c r="H75" s="61" t="s">
        <v>222</v>
      </c>
      <c r="I75" s="321">
        <v>113000</v>
      </c>
      <c r="J75" s="6" t="s">
        <v>519</v>
      </c>
      <c r="K75" s="68" t="s">
        <v>516</v>
      </c>
      <c r="L75" s="2" t="s">
        <v>253</v>
      </c>
      <c r="M75" s="2" t="s">
        <v>532</v>
      </c>
      <c r="N75" s="2" t="s">
        <v>408</v>
      </c>
      <c r="O75" s="2" t="s">
        <v>526</v>
      </c>
      <c r="P75" s="2" t="s">
        <v>257</v>
      </c>
      <c r="Q75" s="2" t="s">
        <v>354</v>
      </c>
      <c r="R75" s="2" t="s">
        <v>257</v>
      </c>
      <c r="S75" s="2" t="s">
        <v>257</v>
      </c>
      <c r="T75" s="2" t="s">
        <v>354</v>
      </c>
      <c r="U75" s="2" t="s">
        <v>257</v>
      </c>
      <c r="V75" s="2" t="s">
        <v>257</v>
      </c>
      <c r="W75" s="2"/>
      <c r="X75" s="2">
        <v>60</v>
      </c>
      <c r="Y75" s="2"/>
      <c r="Z75" s="2">
        <v>1</v>
      </c>
      <c r="AA75" s="2" t="s">
        <v>28</v>
      </c>
      <c r="AB75" s="2"/>
      <c r="AC75" s="2" t="s">
        <v>28</v>
      </c>
    </row>
    <row r="76" spans="1:29" ht="45" customHeight="1" x14ac:dyDescent="0.3">
      <c r="A76" s="85">
        <v>14</v>
      </c>
      <c r="B76" s="1" t="s">
        <v>534</v>
      </c>
      <c r="C76" s="2" t="s">
        <v>535</v>
      </c>
      <c r="D76" s="2"/>
      <c r="E76" s="90" t="s">
        <v>28</v>
      </c>
      <c r="F76" s="90" t="s">
        <v>28</v>
      </c>
      <c r="G76" s="2" t="s">
        <v>512</v>
      </c>
      <c r="H76" s="61" t="s">
        <v>222</v>
      </c>
      <c r="I76" s="321">
        <v>117000</v>
      </c>
      <c r="J76" s="6" t="s">
        <v>519</v>
      </c>
      <c r="K76" s="68" t="s">
        <v>516</v>
      </c>
      <c r="L76" s="2" t="s">
        <v>253</v>
      </c>
      <c r="M76" s="2" t="s">
        <v>532</v>
      </c>
      <c r="N76" s="2" t="s">
        <v>408</v>
      </c>
      <c r="O76" s="2" t="s">
        <v>257</v>
      </c>
      <c r="P76" s="2" t="s">
        <v>257</v>
      </c>
      <c r="Q76" s="2" t="s">
        <v>354</v>
      </c>
      <c r="R76" s="2" t="s">
        <v>257</v>
      </c>
      <c r="S76" s="2" t="s">
        <v>257</v>
      </c>
      <c r="T76" s="2" t="s">
        <v>354</v>
      </c>
      <c r="U76" s="2" t="s">
        <v>257</v>
      </c>
      <c r="V76" s="2" t="s">
        <v>257</v>
      </c>
      <c r="W76" s="2"/>
      <c r="X76" s="2">
        <v>62</v>
      </c>
      <c r="Y76" s="2"/>
      <c r="Z76" s="2">
        <v>1</v>
      </c>
      <c r="AA76" s="2" t="s">
        <v>366</v>
      </c>
      <c r="AB76" s="2"/>
      <c r="AC76" s="2" t="s">
        <v>28</v>
      </c>
    </row>
    <row r="77" spans="1:29" ht="45" customHeight="1" x14ac:dyDescent="0.3">
      <c r="A77" s="85">
        <v>15</v>
      </c>
      <c r="B77" s="1" t="s">
        <v>536</v>
      </c>
      <c r="C77" s="2" t="s">
        <v>537</v>
      </c>
      <c r="D77" s="2"/>
      <c r="E77" s="90" t="s">
        <v>28</v>
      </c>
      <c r="F77" s="90" t="s">
        <v>28</v>
      </c>
      <c r="G77" s="2" t="s">
        <v>512</v>
      </c>
      <c r="H77" s="63" t="s">
        <v>250</v>
      </c>
      <c r="I77" s="321">
        <v>5375</v>
      </c>
      <c r="J77" s="94" t="s">
        <v>513</v>
      </c>
      <c r="K77" s="68" t="s">
        <v>516</v>
      </c>
      <c r="L77" s="2" t="s">
        <v>515</v>
      </c>
      <c r="M77" s="2" t="s">
        <v>515</v>
      </c>
      <c r="N77" s="2" t="s">
        <v>515</v>
      </c>
      <c r="O77" s="2" t="s">
        <v>257</v>
      </c>
      <c r="P77" s="2" t="s">
        <v>257</v>
      </c>
      <c r="Q77" s="2" t="s">
        <v>230</v>
      </c>
      <c r="R77" s="2" t="s">
        <v>230</v>
      </c>
      <c r="S77" s="416" t="s">
        <v>538</v>
      </c>
      <c r="T77" s="2" t="s">
        <v>354</v>
      </c>
      <c r="U77" s="2" t="s">
        <v>257</v>
      </c>
      <c r="V77" s="2" t="s">
        <v>257</v>
      </c>
      <c r="W77" s="2"/>
      <c r="X77" s="2" t="s">
        <v>512</v>
      </c>
      <c r="Y77" s="2"/>
      <c r="Z77" s="2">
        <v>1</v>
      </c>
      <c r="AA77" s="2" t="s">
        <v>28</v>
      </c>
      <c r="AB77" s="2"/>
      <c r="AC77" s="2" t="s">
        <v>28</v>
      </c>
    </row>
    <row r="78" spans="1:29" ht="45" customHeight="1" x14ac:dyDescent="0.3">
      <c r="A78" s="85">
        <v>16</v>
      </c>
      <c r="B78" s="1" t="s">
        <v>539</v>
      </c>
      <c r="C78" s="2" t="s">
        <v>540</v>
      </c>
      <c r="D78" s="2"/>
      <c r="E78" s="90" t="s">
        <v>28</v>
      </c>
      <c r="F78" s="90" t="s">
        <v>28</v>
      </c>
      <c r="G78" s="2" t="s">
        <v>512</v>
      </c>
      <c r="H78" s="63" t="s">
        <v>250</v>
      </c>
      <c r="I78" s="321">
        <v>8013</v>
      </c>
      <c r="J78" s="6" t="s">
        <v>519</v>
      </c>
      <c r="K78" s="68" t="s">
        <v>257</v>
      </c>
      <c r="L78" s="2" t="s">
        <v>257</v>
      </c>
      <c r="M78" s="2" t="s">
        <v>257</v>
      </c>
      <c r="N78" s="2" t="s">
        <v>257</v>
      </c>
      <c r="O78" s="2" t="s">
        <v>257</v>
      </c>
      <c r="P78" s="2" t="s">
        <v>257</v>
      </c>
      <c r="Q78" s="2" t="s">
        <v>257</v>
      </c>
      <c r="R78" s="2" t="s">
        <v>257</v>
      </c>
      <c r="S78" s="416"/>
      <c r="T78" s="2" t="s">
        <v>257</v>
      </c>
      <c r="U78" s="2" t="s">
        <v>257</v>
      </c>
      <c r="V78" s="2" t="s">
        <v>257</v>
      </c>
      <c r="W78" s="2"/>
      <c r="X78" s="2" t="s">
        <v>512</v>
      </c>
      <c r="Y78" s="2"/>
      <c r="Z78" s="2" t="s">
        <v>257</v>
      </c>
      <c r="AA78" s="2" t="s">
        <v>257</v>
      </c>
      <c r="AB78" s="2"/>
      <c r="AC78" s="2" t="s">
        <v>257</v>
      </c>
    </row>
    <row r="79" spans="1:29" ht="45" customHeight="1" x14ac:dyDescent="0.3">
      <c r="A79" s="85">
        <v>17</v>
      </c>
      <c r="B79" s="1" t="s">
        <v>541</v>
      </c>
      <c r="C79" s="2" t="s">
        <v>542</v>
      </c>
      <c r="D79" s="2"/>
      <c r="E79" s="90" t="s">
        <v>28</v>
      </c>
      <c r="F79" s="90" t="s">
        <v>28</v>
      </c>
      <c r="G79" s="2">
        <v>2013</v>
      </c>
      <c r="H79" s="63" t="s">
        <v>250</v>
      </c>
      <c r="I79" s="321">
        <v>17169.39</v>
      </c>
      <c r="J79" s="6" t="s">
        <v>543</v>
      </c>
      <c r="K79" s="68" t="s">
        <v>257</v>
      </c>
      <c r="L79" s="2" t="s">
        <v>257</v>
      </c>
      <c r="M79" s="2" t="s">
        <v>257</v>
      </c>
      <c r="N79" s="2" t="s">
        <v>257</v>
      </c>
      <c r="O79" s="2" t="s">
        <v>257</v>
      </c>
      <c r="P79" s="2" t="s">
        <v>257</v>
      </c>
      <c r="Q79" s="2" t="s">
        <v>257</v>
      </c>
      <c r="R79" s="2" t="s">
        <v>257</v>
      </c>
      <c r="S79" s="2" t="s">
        <v>339</v>
      </c>
      <c r="T79" s="2" t="s">
        <v>257</v>
      </c>
      <c r="U79" s="2" t="s">
        <v>257</v>
      </c>
      <c r="V79" s="2" t="s">
        <v>257</v>
      </c>
      <c r="W79" s="2"/>
      <c r="X79" s="2" t="s">
        <v>257</v>
      </c>
      <c r="Y79" s="2"/>
      <c r="Z79" s="2" t="s">
        <v>257</v>
      </c>
      <c r="AA79" s="2" t="s">
        <v>257</v>
      </c>
      <c r="AB79" s="2"/>
      <c r="AC79" s="2" t="s">
        <v>257</v>
      </c>
    </row>
    <row r="80" spans="1:29" ht="45" customHeight="1" x14ac:dyDescent="0.3">
      <c r="A80" s="85">
        <v>18</v>
      </c>
      <c r="B80" s="1" t="s">
        <v>544</v>
      </c>
      <c r="C80" s="2" t="s">
        <v>511</v>
      </c>
      <c r="D80" s="2"/>
      <c r="E80" s="90" t="s">
        <v>28</v>
      </c>
      <c r="F80" s="90" t="s">
        <v>28</v>
      </c>
      <c r="G80" s="2" t="s">
        <v>512</v>
      </c>
      <c r="H80" s="63" t="s">
        <v>250</v>
      </c>
      <c r="I80" s="321">
        <v>112516.98</v>
      </c>
      <c r="J80" s="6" t="s">
        <v>513</v>
      </c>
      <c r="K80" s="68" t="s">
        <v>545</v>
      </c>
      <c r="L80" s="2" t="s">
        <v>257</v>
      </c>
      <c r="M80" s="2" t="s">
        <v>257</v>
      </c>
      <c r="N80" s="2" t="s">
        <v>257</v>
      </c>
      <c r="O80" s="2" t="s">
        <v>257</v>
      </c>
      <c r="P80" s="2" t="s">
        <v>257</v>
      </c>
      <c r="Q80" s="2" t="s">
        <v>257</v>
      </c>
      <c r="R80" s="2" t="s">
        <v>257</v>
      </c>
      <c r="S80" s="2" t="s">
        <v>257</v>
      </c>
      <c r="T80" s="2" t="s">
        <v>257</v>
      </c>
      <c r="U80" s="2" t="s">
        <v>257</v>
      </c>
      <c r="V80" s="2" t="s">
        <v>257</v>
      </c>
      <c r="W80" s="2"/>
      <c r="X80" s="2">
        <v>13900</v>
      </c>
      <c r="Y80" s="2"/>
      <c r="Z80" s="2" t="s">
        <v>257</v>
      </c>
      <c r="AA80" s="2" t="s">
        <v>257</v>
      </c>
      <c r="AB80" s="2"/>
      <c r="AC80" s="2" t="s">
        <v>257</v>
      </c>
    </row>
    <row r="81" spans="1:29" ht="45" customHeight="1" x14ac:dyDescent="0.3">
      <c r="A81" s="85">
        <v>19</v>
      </c>
      <c r="B81" s="1" t="s">
        <v>546</v>
      </c>
      <c r="C81" s="2" t="s">
        <v>537</v>
      </c>
      <c r="D81" s="2"/>
      <c r="E81" s="90" t="s">
        <v>28</v>
      </c>
      <c r="F81" s="90" t="s">
        <v>28</v>
      </c>
      <c r="G81" s="2" t="s">
        <v>512</v>
      </c>
      <c r="H81" s="63" t="s">
        <v>250</v>
      </c>
      <c r="I81" s="321">
        <v>16094.84</v>
      </c>
      <c r="J81" s="6" t="s">
        <v>513</v>
      </c>
      <c r="K81" s="68" t="s">
        <v>545</v>
      </c>
      <c r="L81" s="2" t="s">
        <v>515</v>
      </c>
      <c r="M81" s="2" t="s">
        <v>515</v>
      </c>
      <c r="N81" s="2" t="s">
        <v>515</v>
      </c>
      <c r="O81" s="2" t="s">
        <v>257</v>
      </c>
      <c r="P81" s="2" t="s">
        <v>257</v>
      </c>
      <c r="Q81" s="2" t="s">
        <v>230</v>
      </c>
      <c r="R81" s="2" t="s">
        <v>230</v>
      </c>
      <c r="S81" s="2" t="s">
        <v>230</v>
      </c>
      <c r="T81" s="2" t="s">
        <v>230</v>
      </c>
      <c r="U81" s="2" t="s">
        <v>257</v>
      </c>
      <c r="V81" s="2" t="s">
        <v>257</v>
      </c>
      <c r="W81" s="2"/>
      <c r="X81" s="2" t="s">
        <v>257</v>
      </c>
      <c r="Y81" s="2"/>
      <c r="Z81" s="2" t="s">
        <v>257</v>
      </c>
      <c r="AA81" s="2" t="s">
        <v>257</v>
      </c>
      <c r="AB81" s="2"/>
      <c r="AC81" s="2" t="s">
        <v>257</v>
      </c>
    </row>
    <row r="82" spans="1:29" ht="45" customHeight="1" x14ac:dyDescent="0.3">
      <c r="A82" s="85">
        <v>20</v>
      </c>
      <c r="B82" s="1" t="s">
        <v>546</v>
      </c>
      <c r="C82" s="2" t="s">
        <v>537</v>
      </c>
      <c r="D82" s="2"/>
      <c r="E82" s="90" t="s">
        <v>28</v>
      </c>
      <c r="F82" s="90" t="s">
        <v>28</v>
      </c>
      <c r="G82" s="2" t="s">
        <v>512</v>
      </c>
      <c r="H82" s="63" t="s">
        <v>250</v>
      </c>
      <c r="I82" s="321">
        <v>18246.18</v>
      </c>
      <c r="J82" s="6" t="s">
        <v>543</v>
      </c>
      <c r="K82" s="68" t="s">
        <v>545</v>
      </c>
      <c r="L82" s="2" t="s">
        <v>515</v>
      </c>
      <c r="M82" s="2" t="s">
        <v>515</v>
      </c>
      <c r="N82" s="2" t="s">
        <v>515</v>
      </c>
      <c r="O82" s="2" t="s">
        <v>257</v>
      </c>
      <c r="P82" s="2" t="s">
        <v>257</v>
      </c>
      <c r="Q82" s="2" t="s">
        <v>230</v>
      </c>
      <c r="R82" s="2" t="s">
        <v>230</v>
      </c>
      <c r="S82" s="2" t="s">
        <v>230</v>
      </c>
      <c r="T82" s="2" t="s">
        <v>230</v>
      </c>
      <c r="U82" s="2" t="s">
        <v>257</v>
      </c>
      <c r="V82" s="2" t="s">
        <v>257</v>
      </c>
      <c r="W82" s="2"/>
      <c r="X82" s="2" t="s">
        <v>257</v>
      </c>
      <c r="Y82" s="2"/>
      <c r="Z82" s="2" t="s">
        <v>257</v>
      </c>
      <c r="AA82" s="2" t="s">
        <v>257</v>
      </c>
      <c r="AB82" s="2"/>
      <c r="AC82" s="2" t="s">
        <v>257</v>
      </c>
    </row>
    <row r="83" spans="1:29" ht="45" customHeight="1" x14ac:dyDescent="0.3">
      <c r="A83" s="85">
        <v>21</v>
      </c>
      <c r="B83" s="1" t="s">
        <v>546</v>
      </c>
      <c r="C83" s="2" t="s">
        <v>537</v>
      </c>
      <c r="D83" s="2"/>
      <c r="E83" s="90" t="s">
        <v>28</v>
      </c>
      <c r="F83" s="90" t="s">
        <v>28</v>
      </c>
      <c r="G83" s="2">
        <v>2006</v>
      </c>
      <c r="H83" s="63" t="s">
        <v>250</v>
      </c>
      <c r="I83" s="321">
        <v>9580</v>
      </c>
      <c r="J83" s="6" t="s">
        <v>543</v>
      </c>
      <c r="K83" s="68" t="s">
        <v>545</v>
      </c>
      <c r="L83" s="2" t="s">
        <v>515</v>
      </c>
      <c r="M83" s="2" t="s">
        <v>515</v>
      </c>
      <c r="N83" s="2" t="s">
        <v>515</v>
      </c>
      <c r="O83" s="2" t="s">
        <v>257</v>
      </c>
      <c r="P83" s="2" t="s">
        <v>257</v>
      </c>
      <c r="Q83" s="2" t="s">
        <v>230</v>
      </c>
      <c r="R83" s="2" t="s">
        <v>230</v>
      </c>
      <c r="S83" s="2" t="s">
        <v>230</v>
      </c>
      <c r="T83" s="2" t="s">
        <v>230</v>
      </c>
      <c r="U83" s="2" t="s">
        <v>257</v>
      </c>
      <c r="V83" s="2" t="s">
        <v>257</v>
      </c>
      <c r="W83" s="2"/>
      <c r="X83" s="2" t="s">
        <v>257</v>
      </c>
      <c r="Y83" s="2"/>
      <c r="Z83" s="2" t="s">
        <v>257</v>
      </c>
      <c r="AA83" s="2" t="s">
        <v>257</v>
      </c>
      <c r="AB83" s="2"/>
      <c r="AC83" s="2" t="s">
        <v>257</v>
      </c>
    </row>
    <row r="84" spans="1:29" ht="45" customHeight="1" x14ac:dyDescent="0.3">
      <c r="A84" s="85">
        <v>22</v>
      </c>
      <c r="B84" s="1" t="s">
        <v>547</v>
      </c>
      <c r="C84" s="2" t="s">
        <v>548</v>
      </c>
      <c r="D84" s="2"/>
      <c r="E84" s="90" t="s">
        <v>28</v>
      </c>
      <c r="F84" s="90" t="s">
        <v>28</v>
      </c>
      <c r="G84" s="2" t="s">
        <v>512</v>
      </c>
      <c r="H84" s="63" t="s">
        <v>250</v>
      </c>
      <c r="I84" s="321">
        <v>5000</v>
      </c>
      <c r="J84" s="6" t="s">
        <v>513</v>
      </c>
      <c r="K84" s="68" t="s">
        <v>545</v>
      </c>
      <c r="L84" s="2" t="s">
        <v>515</v>
      </c>
      <c r="M84" s="2" t="s">
        <v>515</v>
      </c>
      <c r="N84" s="2" t="s">
        <v>515</v>
      </c>
      <c r="O84" s="2" t="s">
        <v>257</v>
      </c>
      <c r="P84" s="2" t="s">
        <v>257</v>
      </c>
      <c r="Q84" s="2" t="s">
        <v>230</v>
      </c>
      <c r="R84" s="2" t="s">
        <v>230</v>
      </c>
      <c r="S84" s="2" t="s">
        <v>257</v>
      </c>
      <c r="T84" s="2" t="s">
        <v>230</v>
      </c>
      <c r="U84" s="2" t="s">
        <v>257</v>
      </c>
      <c r="V84" s="2" t="s">
        <v>257</v>
      </c>
      <c r="W84" s="2"/>
      <c r="X84" s="2" t="s">
        <v>257</v>
      </c>
      <c r="Y84" s="2"/>
      <c r="Z84" s="2" t="s">
        <v>257</v>
      </c>
      <c r="AA84" s="2" t="s">
        <v>257</v>
      </c>
      <c r="AB84" s="2"/>
      <c r="AC84" s="2" t="s">
        <v>257</v>
      </c>
    </row>
    <row r="85" spans="1:29" ht="45" customHeight="1" x14ac:dyDescent="0.3">
      <c r="A85" s="85">
        <v>23</v>
      </c>
      <c r="B85" s="96" t="s">
        <v>547</v>
      </c>
      <c r="C85" s="97" t="s">
        <v>548</v>
      </c>
      <c r="D85" s="97"/>
      <c r="E85" s="93" t="s">
        <v>28</v>
      </c>
      <c r="F85" s="93" t="s">
        <v>28</v>
      </c>
      <c r="G85" s="2" t="s">
        <v>512</v>
      </c>
      <c r="H85" s="63" t="s">
        <v>250</v>
      </c>
      <c r="I85" s="321">
        <v>3000</v>
      </c>
      <c r="J85" s="6" t="s">
        <v>513</v>
      </c>
      <c r="K85" s="68" t="s">
        <v>545</v>
      </c>
      <c r="L85" s="2" t="s">
        <v>515</v>
      </c>
      <c r="M85" s="2" t="s">
        <v>515</v>
      </c>
      <c r="N85" s="2" t="s">
        <v>515</v>
      </c>
      <c r="O85" s="2" t="s">
        <v>257</v>
      </c>
      <c r="P85" s="2" t="s">
        <v>257</v>
      </c>
      <c r="Q85" s="2" t="s">
        <v>230</v>
      </c>
      <c r="R85" s="2" t="s">
        <v>230</v>
      </c>
      <c r="S85" s="2" t="s">
        <v>257</v>
      </c>
      <c r="T85" s="2" t="s">
        <v>230</v>
      </c>
      <c r="U85" s="2" t="s">
        <v>257</v>
      </c>
      <c r="V85" s="2" t="s">
        <v>257</v>
      </c>
      <c r="W85" s="2"/>
      <c r="X85" s="2" t="s">
        <v>257</v>
      </c>
      <c r="Y85" s="2"/>
      <c r="Z85" s="2" t="s">
        <v>257</v>
      </c>
      <c r="AA85" s="2" t="s">
        <v>257</v>
      </c>
      <c r="AB85" s="2"/>
      <c r="AC85" s="2" t="s">
        <v>257</v>
      </c>
    </row>
    <row r="86" spans="1:29" ht="45" customHeight="1" x14ac:dyDescent="0.3">
      <c r="A86" s="85">
        <v>24</v>
      </c>
      <c r="B86" s="1" t="s">
        <v>549</v>
      </c>
      <c r="C86" s="2" t="s">
        <v>548</v>
      </c>
      <c r="D86" s="2"/>
      <c r="E86" s="2" t="s">
        <v>28</v>
      </c>
      <c r="F86" s="90" t="s">
        <v>28</v>
      </c>
      <c r="G86" s="2">
        <v>2013</v>
      </c>
      <c r="H86" s="63" t="s">
        <v>250</v>
      </c>
      <c r="I86" s="321">
        <v>7036</v>
      </c>
      <c r="J86" s="6" t="s">
        <v>543</v>
      </c>
      <c r="K86" s="68" t="s">
        <v>545</v>
      </c>
      <c r="L86" s="2" t="s">
        <v>515</v>
      </c>
      <c r="M86" s="2" t="s">
        <v>515</v>
      </c>
      <c r="N86" s="2" t="s">
        <v>515</v>
      </c>
      <c r="O86" s="2" t="s">
        <v>257</v>
      </c>
      <c r="P86" s="2" t="s">
        <v>257</v>
      </c>
      <c r="Q86" s="2" t="s">
        <v>230</v>
      </c>
      <c r="R86" s="2" t="s">
        <v>257</v>
      </c>
      <c r="S86" s="2" t="s">
        <v>257</v>
      </c>
      <c r="T86" s="2" t="s">
        <v>257</v>
      </c>
      <c r="U86" s="2" t="s">
        <v>257</v>
      </c>
      <c r="V86" s="2" t="s">
        <v>257</v>
      </c>
      <c r="W86" s="2"/>
      <c r="X86" s="2" t="s">
        <v>257</v>
      </c>
      <c r="Y86" s="2"/>
      <c r="Z86" s="2" t="s">
        <v>257</v>
      </c>
      <c r="AA86" s="2" t="s">
        <v>257</v>
      </c>
      <c r="AB86" s="2"/>
      <c r="AC86" s="2" t="s">
        <v>257</v>
      </c>
    </row>
    <row r="87" spans="1:29" ht="45" customHeight="1" x14ac:dyDescent="0.3">
      <c r="A87" s="85">
        <v>25</v>
      </c>
      <c r="B87" s="1" t="s">
        <v>550</v>
      </c>
      <c r="C87" s="2" t="s">
        <v>551</v>
      </c>
      <c r="D87" s="2"/>
      <c r="E87" s="2"/>
      <c r="F87" s="90"/>
      <c r="G87" s="2"/>
      <c r="H87" s="63" t="s">
        <v>250</v>
      </c>
      <c r="I87" s="321">
        <v>1922086.48</v>
      </c>
      <c r="J87" s="6" t="s">
        <v>552</v>
      </c>
      <c r="K87" s="68"/>
      <c r="L87" s="2"/>
      <c r="M87" s="2"/>
      <c r="N87" s="2"/>
      <c r="O87" s="2"/>
      <c r="P87" s="2"/>
      <c r="Q87" s="2"/>
      <c r="R87" s="2"/>
      <c r="S87" s="2"/>
      <c r="T87" s="2"/>
      <c r="U87" s="2"/>
      <c r="V87" s="2"/>
      <c r="W87" s="2"/>
      <c r="X87" s="2"/>
      <c r="Y87" s="2"/>
      <c r="Z87" s="2"/>
      <c r="AA87" s="2"/>
      <c r="AB87" s="2"/>
      <c r="AC87" s="2"/>
    </row>
    <row r="88" spans="1:29" ht="45" customHeight="1" x14ac:dyDescent="0.3">
      <c r="A88" s="85">
        <v>26</v>
      </c>
      <c r="B88" s="1" t="s">
        <v>553</v>
      </c>
      <c r="C88" s="2" t="s">
        <v>554</v>
      </c>
      <c r="D88" s="2"/>
      <c r="E88" s="2"/>
      <c r="F88" s="90"/>
      <c r="G88" s="2"/>
      <c r="H88" s="63" t="s">
        <v>250</v>
      </c>
      <c r="I88" s="327">
        <v>6470811.5199999996</v>
      </c>
      <c r="J88" s="6" t="s">
        <v>552</v>
      </c>
      <c r="K88" s="68"/>
      <c r="L88" s="2"/>
      <c r="M88" s="2"/>
      <c r="N88" s="2"/>
      <c r="O88" s="2"/>
      <c r="P88" s="2"/>
      <c r="Q88" s="2"/>
      <c r="R88" s="2"/>
      <c r="S88" s="2"/>
      <c r="T88" s="2"/>
      <c r="U88" s="2"/>
      <c r="V88" s="2"/>
      <c r="W88" s="2"/>
      <c r="X88" s="2"/>
      <c r="Y88" s="2"/>
      <c r="Z88" s="2"/>
      <c r="AA88" s="2"/>
      <c r="AB88" s="2"/>
      <c r="AC88" s="2"/>
    </row>
    <row r="89" spans="1:29" ht="45" customHeight="1" x14ac:dyDescent="0.3">
      <c r="A89" s="85">
        <v>27</v>
      </c>
      <c r="B89" s="1" t="s">
        <v>268</v>
      </c>
      <c r="C89" s="2" t="s">
        <v>347</v>
      </c>
      <c r="D89" s="2"/>
      <c r="E89" s="2" t="s">
        <v>28</v>
      </c>
      <c r="F89" s="90" t="s">
        <v>28</v>
      </c>
      <c r="G89" s="2" t="s">
        <v>348</v>
      </c>
      <c r="H89" s="61" t="s">
        <v>222</v>
      </c>
      <c r="I89" s="321">
        <v>246000</v>
      </c>
      <c r="J89" s="6" t="s">
        <v>555</v>
      </c>
      <c r="K89" s="2" t="s">
        <v>556</v>
      </c>
      <c r="L89" s="2" t="s">
        <v>557</v>
      </c>
      <c r="M89" s="2" t="s">
        <v>433</v>
      </c>
      <c r="N89" s="2" t="s">
        <v>558</v>
      </c>
      <c r="O89" s="2" t="s">
        <v>559</v>
      </c>
      <c r="P89" s="2" t="s">
        <v>232</v>
      </c>
      <c r="Q89" s="2" t="s">
        <v>354</v>
      </c>
      <c r="R89" s="2" t="s">
        <v>354</v>
      </c>
      <c r="S89" s="2" t="s">
        <v>257</v>
      </c>
      <c r="T89" s="2" t="s">
        <v>230</v>
      </c>
      <c r="U89" s="2" t="s">
        <v>257</v>
      </c>
      <c r="V89" s="2" t="s">
        <v>230</v>
      </c>
      <c r="W89" s="2"/>
      <c r="X89" s="2">
        <v>110</v>
      </c>
      <c r="Y89" s="2"/>
      <c r="Z89" s="2">
        <v>1</v>
      </c>
      <c r="AA89" s="2" t="s">
        <v>28</v>
      </c>
      <c r="AB89" s="2"/>
      <c r="AC89" s="2" t="s">
        <v>28</v>
      </c>
    </row>
    <row r="90" spans="1:29" ht="45" customHeight="1" x14ac:dyDescent="0.3">
      <c r="A90" s="85">
        <v>28</v>
      </c>
      <c r="B90" s="98" t="s">
        <v>560</v>
      </c>
      <c r="C90" s="99" t="s">
        <v>561</v>
      </c>
      <c r="D90" s="99"/>
      <c r="E90" s="99" t="s">
        <v>366</v>
      </c>
      <c r="F90" s="99"/>
      <c r="G90" s="99" t="s">
        <v>562</v>
      </c>
      <c r="H90" s="99"/>
      <c r="I90" s="321">
        <v>2267649</v>
      </c>
      <c r="J90" s="100" t="s">
        <v>563</v>
      </c>
      <c r="K90" s="101"/>
      <c r="L90" s="102"/>
      <c r="M90" s="101"/>
      <c r="N90" s="101"/>
      <c r="O90" s="103"/>
      <c r="P90" s="103"/>
      <c r="Q90" s="101"/>
      <c r="R90" s="101"/>
      <c r="S90" s="101"/>
      <c r="T90" s="101"/>
      <c r="U90" s="101"/>
      <c r="V90" s="101"/>
      <c r="W90" s="101"/>
      <c r="X90" s="101"/>
      <c r="Y90" s="101"/>
      <c r="Z90" s="101"/>
      <c r="AA90" s="101"/>
      <c r="AB90" s="101"/>
      <c r="AC90" s="101"/>
    </row>
    <row r="91" spans="1:29" ht="45" customHeight="1" x14ac:dyDescent="0.3">
      <c r="A91" s="47"/>
      <c r="B91" s="46"/>
      <c r="C91" s="47"/>
      <c r="D91" s="47"/>
      <c r="E91" s="47"/>
      <c r="F91" s="413" t="s">
        <v>457</v>
      </c>
      <c r="G91" s="413"/>
      <c r="H91" s="75"/>
      <c r="I91" s="326">
        <f>SUM(I63:I90)</f>
        <v>40854798.609999999</v>
      </c>
      <c r="J91" s="50"/>
      <c r="K91" s="75"/>
      <c r="L91" s="75"/>
      <c r="M91" s="75"/>
      <c r="N91" s="75"/>
      <c r="O91" s="75"/>
      <c r="P91" s="75"/>
      <c r="Q91" s="75"/>
      <c r="R91" s="75"/>
      <c r="S91" s="75"/>
      <c r="T91" s="75"/>
      <c r="U91" s="75"/>
      <c r="V91" s="75"/>
      <c r="W91" s="75"/>
      <c r="X91" s="75"/>
      <c r="Y91" s="75"/>
      <c r="Z91" s="75"/>
      <c r="AA91" s="75"/>
      <c r="AB91" s="75"/>
      <c r="AC91" s="75"/>
    </row>
    <row r="92" spans="1:29" ht="45" customHeight="1" x14ac:dyDescent="0.3">
      <c r="A92" s="47"/>
      <c r="B92" s="46"/>
      <c r="C92" s="47"/>
      <c r="D92" s="47"/>
      <c r="E92" s="47"/>
      <c r="F92" s="76"/>
      <c r="G92" s="77"/>
      <c r="H92" s="75"/>
      <c r="I92" s="319"/>
      <c r="J92" s="50"/>
      <c r="K92" s="75"/>
      <c r="L92" s="75"/>
      <c r="M92" s="75"/>
      <c r="N92" s="75"/>
      <c r="O92" s="75"/>
      <c r="P92" s="75"/>
      <c r="Q92" s="75"/>
      <c r="R92" s="75"/>
      <c r="S92" s="75"/>
      <c r="T92" s="75"/>
      <c r="U92" s="75"/>
      <c r="V92" s="75"/>
      <c r="W92" s="75"/>
      <c r="X92" s="75"/>
      <c r="Y92" s="75"/>
      <c r="Z92" s="75"/>
      <c r="AA92" s="75"/>
      <c r="AB92" s="75"/>
      <c r="AC92" s="75"/>
    </row>
    <row r="93" spans="1:29" ht="45" customHeight="1" x14ac:dyDescent="0.3">
      <c r="A93" s="52">
        <v>4</v>
      </c>
      <c r="B93" s="78" t="s">
        <v>42</v>
      </c>
      <c r="C93" s="54"/>
      <c r="D93" s="54"/>
      <c r="E93" s="55"/>
      <c r="F93" s="54"/>
      <c r="G93" s="54"/>
      <c r="H93" s="56"/>
      <c r="I93" s="320"/>
      <c r="J93" s="57"/>
      <c r="K93" s="58"/>
      <c r="L93" s="54"/>
      <c r="M93" s="54"/>
      <c r="N93" s="54"/>
      <c r="O93" s="59"/>
      <c r="P93" s="59"/>
      <c r="Q93" s="54"/>
      <c r="R93" s="54"/>
      <c r="S93" s="54"/>
      <c r="T93" s="54"/>
      <c r="U93" s="54"/>
      <c r="V93" s="54"/>
      <c r="W93" s="54"/>
      <c r="X93" s="54"/>
      <c r="Y93" s="54"/>
      <c r="Z93" s="54"/>
      <c r="AA93" s="54"/>
      <c r="AB93" s="54"/>
      <c r="AC93" s="54"/>
    </row>
    <row r="94" spans="1:29" ht="45" customHeight="1" x14ac:dyDescent="0.3">
      <c r="A94" s="81">
        <v>1</v>
      </c>
      <c r="B94" s="82" t="s">
        <v>564</v>
      </c>
      <c r="C94" s="81" t="s">
        <v>565</v>
      </c>
      <c r="D94" s="81" t="s">
        <v>80</v>
      </c>
      <c r="E94" s="60" t="s">
        <v>28</v>
      </c>
      <c r="F94" s="2" t="s">
        <v>80</v>
      </c>
      <c r="G94" s="2">
        <v>1710</v>
      </c>
      <c r="H94" s="83" t="s">
        <v>222</v>
      </c>
      <c r="I94" s="328">
        <v>7899000</v>
      </c>
      <c r="J94" s="6" t="s">
        <v>566</v>
      </c>
      <c r="K94" s="5" t="s">
        <v>567</v>
      </c>
      <c r="L94" s="2" t="s">
        <v>568</v>
      </c>
      <c r="M94" s="2" t="s">
        <v>569</v>
      </c>
      <c r="N94" s="2" t="s">
        <v>570</v>
      </c>
      <c r="O94" s="2" t="s">
        <v>571</v>
      </c>
      <c r="P94" s="2" t="s">
        <v>572</v>
      </c>
      <c r="Q94" s="2" t="s">
        <v>354</v>
      </c>
      <c r="R94" s="2" t="s">
        <v>230</v>
      </c>
      <c r="S94" s="2" t="s">
        <v>230</v>
      </c>
      <c r="T94" s="2" t="s">
        <v>339</v>
      </c>
      <c r="U94" s="2" t="s">
        <v>573</v>
      </c>
      <c r="V94" s="2" t="s">
        <v>230</v>
      </c>
      <c r="W94" s="2"/>
      <c r="X94" s="2" t="s">
        <v>574</v>
      </c>
      <c r="Y94" s="2"/>
      <c r="Z94" s="2">
        <v>3</v>
      </c>
      <c r="AA94" s="2" t="s">
        <v>80</v>
      </c>
      <c r="AB94" s="2"/>
      <c r="AC94" s="2" t="s">
        <v>575</v>
      </c>
    </row>
    <row r="95" spans="1:29" ht="45" customHeight="1" x14ac:dyDescent="0.3">
      <c r="A95" s="47"/>
      <c r="B95" s="46"/>
      <c r="C95" s="47"/>
      <c r="D95" s="47"/>
      <c r="E95" s="47"/>
      <c r="F95" s="413" t="s">
        <v>457</v>
      </c>
      <c r="G95" s="413"/>
      <c r="H95" s="75"/>
      <c r="I95" s="326">
        <f>SUM(I94)</f>
        <v>7899000</v>
      </c>
      <c r="J95" s="50"/>
      <c r="K95" s="75"/>
      <c r="L95" s="75"/>
      <c r="M95" s="75"/>
      <c r="N95" s="75"/>
      <c r="O95" s="75"/>
      <c r="P95" s="75"/>
      <c r="Q95" s="75"/>
      <c r="R95" s="75"/>
      <c r="S95" s="75"/>
      <c r="T95" s="75"/>
      <c r="U95" s="75"/>
      <c r="V95" s="75"/>
      <c r="W95" s="75"/>
      <c r="X95" s="75"/>
      <c r="Y95" s="75"/>
      <c r="Z95" s="75"/>
      <c r="AA95" s="75"/>
      <c r="AB95" s="75"/>
      <c r="AC95" s="75"/>
    </row>
    <row r="96" spans="1:29" ht="45" customHeight="1" x14ac:dyDescent="0.3">
      <c r="A96" s="47"/>
      <c r="B96" s="46"/>
      <c r="C96" s="47"/>
      <c r="D96" s="47"/>
      <c r="E96" s="47"/>
      <c r="F96" s="76"/>
      <c r="G96" s="77"/>
      <c r="H96" s="75"/>
      <c r="I96" s="319"/>
      <c r="J96" s="50"/>
      <c r="K96" s="75"/>
      <c r="L96" s="75"/>
      <c r="M96" s="75"/>
      <c r="N96" s="75"/>
      <c r="O96" s="75"/>
      <c r="P96" s="75"/>
      <c r="Q96" s="75"/>
      <c r="R96" s="75"/>
      <c r="S96" s="75"/>
      <c r="T96" s="75"/>
      <c r="U96" s="75"/>
      <c r="V96" s="75"/>
      <c r="W96" s="75"/>
      <c r="X96" s="75"/>
      <c r="Y96" s="75"/>
      <c r="Z96" s="75"/>
      <c r="AA96" s="75"/>
      <c r="AB96" s="75"/>
      <c r="AC96" s="75"/>
    </row>
    <row r="97" spans="1:29" ht="45" customHeight="1" x14ac:dyDescent="0.3">
      <c r="A97" s="52">
        <v>5</v>
      </c>
      <c r="B97" s="78" t="s">
        <v>48</v>
      </c>
      <c r="C97" s="55"/>
      <c r="D97" s="55"/>
      <c r="E97" s="55"/>
      <c r="F97" s="55"/>
      <c r="G97" s="55"/>
      <c r="H97" s="79"/>
      <c r="I97" s="320"/>
      <c r="J97" s="80"/>
      <c r="K97" s="59"/>
      <c r="L97" s="55"/>
      <c r="M97" s="55"/>
      <c r="N97" s="55"/>
      <c r="O97" s="59"/>
      <c r="P97" s="59"/>
      <c r="Q97" s="55"/>
      <c r="R97" s="55"/>
      <c r="S97" s="55"/>
      <c r="T97" s="55"/>
      <c r="U97" s="55"/>
      <c r="V97" s="55"/>
      <c r="W97" s="55"/>
      <c r="X97" s="55"/>
      <c r="Y97" s="55"/>
      <c r="Z97" s="55"/>
      <c r="AA97" s="55"/>
      <c r="AB97" s="55"/>
      <c r="AC97" s="55"/>
    </row>
    <row r="98" spans="1:29" ht="45" customHeight="1" x14ac:dyDescent="0.3">
      <c r="A98" s="81">
        <v>1</v>
      </c>
      <c r="B98" s="82" t="s">
        <v>576</v>
      </c>
      <c r="C98" s="81" t="s">
        <v>577</v>
      </c>
      <c r="D98" s="81" t="s">
        <v>80</v>
      </c>
      <c r="E98" s="60" t="s">
        <v>329</v>
      </c>
      <c r="F98" s="2" t="s">
        <v>329</v>
      </c>
      <c r="G98" s="416" t="s">
        <v>578</v>
      </c>
      <c r="H98" s="104" t="s">
        <v>222</v>
      </c>
      <c r="I98" s="321">
        <v>16360000</v>
      </c>
      <c r="J98" s="415" t="s">
        <v>579</v>
      </c>
      <c r="K98" s="5" t="s">
        <v>580</v>
      </c>
      <c r="L98" s="416" t="s">
        <v>581</v>
      </c>
      <c r="M98" s="416"/>
      <c r="N98" s="416"/>
      <c r="O98" s="416" t="s">
        <v>582</v>
      </c>
      <c r="P98" s="2" t="s">
        <v>583</v>
      </c>
      <c r="Q98" s="2" t="s">
        <v>584</v>
      </c>
      <c r="R98" s="2" t="s">
        <v>584</v>
      </c>
      <c r="S98" s="2" t="s">
        <v>584</v>
      </c>
      <c r="T98" s="2" t="s">
        <v>584</v>
      </c>
      <c r="U98" s="2" t="s">
        <v>584</v>
      </c>
      <c r="V98" s="2" t="s">
        <v>584</v>
      </c>
      <c r="W98" s="2"/>
      <c r="X98" s="2">
        <v>3220.03</v>
      </c>
      <c r="Y98" s="2"/>
      <c r="Z98" s="2"/>
      <c r="AA98" s="2"/>
      <c r="AB98" s="2"/>
      <c r="AC98" s="2" t="s">
        <v>460</v>
      </c>
    </row>
    <row r="99" spans="1:29" ht="45" customHeight="1" x14ac:dyDescent="0.3">
      <c r="A99" s="2">
        <v>2</v>
      </c>
      <c r="B99" s="1" t="s">
        <v>585</v>
      </c>
      <c r="C99" s="2" t="s">
        <v>586</v>
      </c>
      <c r="D99" s="81" t="s">
        <v>80</v>
      </c>
      <c r="E99" s="90" t="s">
        <v>329</v>
      </c>
      <c r="F99" s="2" t="s">
        <v>329</v>
      </c>
      <c r="G99" s="416"/>
      <c r="H99" s="83" t="s">
        <v>222</v>
      </c>
      <c r="I99" s="328">
        <v>447000</v>
      </c>
      <c r="J99" s="415"/>
      <c r="K99" s="68" t="s">
        <v>587</v>
      </c>
      <c r="L99" s="2" t="s">
        <v>588</v>
      </c>
      <c r="M99" s="416" t="s">
        <v>589</v>
      </c>
      <c r="N99" s="416"/>
      <c r="O99" s="416"/>
      <c r="P99" s="2" t="s">
        <v>583</v>
      </c>
      <c r="Q99" s="2" t="s">
        <v>584</v>
      </c>
      <c r="R99" s="2" t="s">
        <v>584</v>
      </c>
      <c r="S99" s="2" t="s">
        <v>584</v>
      </c>
      <c r="T99" s="2" t="s">
        <v>584</v>
      </c>
      <c r="U99" s="2" t="s">
        <v>584</v>
      </c>
      <c r="V99" s="2" t="s">
        <v>584</v>
      </c>
      <c r="W99" s="2"/>
      <c r="X99" s="2" t="s">
        <v>590</v>
      </c>
      <c r="Y99" s="2"/>
      <c r="Z99" s="2" t="s">
        <v>591</v>
      </c>
      <c r="AA99" s="2" t="s">
        <v>329</v>
      </c>
      <c r="AB99" s="2"/>
      <c r="AC99" s="2" t="s">
        <v>329</v>
      </c>
    </row>
    <row r="100" spans="1:29" ht="45" customHeight="1" x14ac:dyDescent="0.3">
      <c r="A100" s="2">
        <v>3</v>
      </c>
      <c r="B100" s="1" t="s">
        <v>592</v>
      </c>
      <c r="C100" s="2" t="s">
        <v>593</v>
      </c>
      <c r="D100" s="81" t="s">
        <v>80</v>
      </c>
      <c r="E100" s="90" t="s">
        <v>329</v>
      </c>
      <c r="F100" s="2" t="s">
        <v>329</v>
      </c>
      <c r="G100" s="416"/>
      <c r="H100" s="105" t="s">
        <v>250</v>
      </c>
      <c r="I100" s="321">
        <v>107500</v>
      </c>
      <c r="J100" s="415"/>
      <c r="K100" s="106" t="s">
        <v>594</v>
      </c>
      <c r="L100" s="2" t="s">
        <v>583</v>
      </c>
      <c r="M100" s="2" t="s">
        <v>583</v>
      </c>
      <c r="N100" s="2" t="s">
        <v>583</v>
      </c>
      <c r="O100" s="416"/>
      <c r="P100" s="65" t="s">
        <v>583</v>
      </c>
      <c r="Q100" s="2" t="s">
        <v>584</v>
      </c>
      <c r="R100" s="2" t="s">
        <v>584</v>
      </c>
      <c r="S100" s="2" t="s">
        <v>583</v>
      </c>
      <c r="T100" s="2" t="s">
        <v>583</v>
      </c>
      <c r="U100" s="2" t="s">
        <v>583</v>
      </c>
      <c r="V100" s="2" t="s">
        <v>583</v>
      </c>
      <c r="W100" s="2"/>
      <c r="X100" s="2" t="s">
        <v>595</v>
      </c>
      <c r="Y100" s="2"/>
      <c r="Z100" s="2" t="s">
        <v>595</v>
      </c>
      <c r="AA100" s="2" t="s">
        <v>583</v>
      </c>
      <c r="AB100" s="2"/>
      <c r="AC100" s="2" t="s">
        <v>583</v>
      </c>
    </row>
    <row r="101" spans="1:29" ht="45" customHeight="1" x14ac:dyDescent="0.3">
      <c r="A101" s="47"/>
      <c r="B101" s="46"/>
      <c r="C101" s="47"/>
      <c r="D101" s="47"/>
      <c r="E101" s="47"/>
      <c r="F101" s="413" t="s">
        <v>457</v>
      </c>
      <c r="G101" s="413"/>
      <c r="H101" s="75"/>
      <c r="I101" s="326">
        <f>SUM(I98:I100)</f>
        <v>16914500</v>
      </c>
      <c r="J101" s="50"/>
      <c r="K101" s="75"/>
      <c r="L101" s="75"/>
      <c r="M101" s="75"/>
      <c r="N101" s="75"/>
      <c r="O101" s="75"/>
      <c r="P101" s="75"/>
      <c r="Q101" s="75"/>
      <c r="R101" s="75"/>
      <c r="S101" s="75"/>
      <c r="T101" s="75"/>
      <c r="U101" s="75"/>
      <c r="V101" s="75"/>
      <c r="W101" s="75"/>
      <c r="X101" s="75"/>
      <c r="Y101" s="75"/>
      <c r="Z101" s="75"/>
      <c r="AA101" s="75"/>
      <c r="AB101" s="75"/>
      <c r="AC101" s="75"/>
    </row>
    <row r="102" spans="1:29" ht="45" customHeight="1" x14ac:dyDescent="0.3">
      <c r="A102" s="47"/>
      <c r="B102" s="46"/>
      <c r="C102" s="47"/>
      <c r="D102" s="47"/>
      <c r="E102" s="47"/>
      <c r="F102" s="76"/>
      <c r="G102" s="77"/>
      <c r="H102" s="75"/>
      <c r="I102" s="319"/>
      <c r="J102" s="50"/>
      <c r="K102" s="75"/>
      <c r="L102" s="75"/>
      <c r="M102" s="75"/>
      <c r="N102" s="75"/>
      <c r="O102" s="75"/>
      <c r="P102" s="75"/>
      <c r="Q102" s="75"/>
      <c r="R102" s="75"/>
      <c r="S102" s="75"/>
      <c r="T102" s="75"/>
      <c r="U102" s="75"/>
      <c r="V102" s="75"/>
      <c r="W102" s="75"/>
      <c r="X102" s="75"/>
      <c r="Y102" s="75"/>
      <c r="Z102" s="75"/>
      <c r="AA102" s="75"/>
      <c r="AB102" s="75"/>
      <c r="AC102" s="75"/>
    </row>
    <row r="103" spans="1:29" ht="45" customHeight="1" x14ac:dyDescent="0.3">
      <c r="A103" s="52">
        <v>6</v>
      </c>
      <c r="B103" s="78" t="s">
        <v>54</v>
      </c>
      <c r="C103" s="55"/>
      <c r="D103" s="55"/>
      <c r="E103" s="55"/>
      <c r="F103" s="55"/>
      <c r="G103" s="55"/>
      <c r="H103" s="79"/>
      <c r="I103" s="320"/>
      <c r="J103" s="80"/>
      <c r="K103" s="59"/>
      <c r="L103" s="55"/>
      <c r="M103" s="55"/>
      <c r="N103" s="55"/>
      <c r="O103" s="59"/>
      <c r="P103" s="59"/>
      <c r="Q103" s="55"/>
      <c r="R103" s="55"/>
      <c r="S103" s="55"/>
      <c r="T103" s="55"/>
      <c r="U103" s="55"/>
      <c r="V103" s="55"/>
      <c r="W103" s="55"/>
      <c r="X103" s="55"/>
      <c r="Y103" s="55"/>
      <c r="Z103" s="55"/>
      <c r="AA103" s="55"/>
      <c r="AB103" s="55"/>
      <c r="AC103" s="55"/>
    </row>
    <row r="104" spans="1:29" ht="45" customHeight="1" x14ac:dyDescent="0.3">
      <c r="A104" s="81">
        <v>1</v>
      </c>
      <c r="B104" s="82" t="s">
        <v>596</v>
      </c>
      <c r="C104" s="81" t="s">
        <v>597</v>
      </c>
      <c r="D104" s="81" t="s">
        <v>80</v>
      </c>
      <c r="E104" s="60" t="s">
        <v>329</v>
      </c>
      <c r="F104" s="2" t="s">
        <v>460</v>
      </c>
      <c r="G104" s="2" t="s">
        <v>598</v>
      </c>
      <c r="H104" s="104" t="s">
        <v>222</v>
      </c>
      <c r="I104" s="417">
        <v>15809000</v>
      </c>
      <c r="J104" s="415" t="s">
        <v>599</v>
      </c>
      <c r="K104" s="414" t="s">
        <v>600</v>
      </c>
      <c r="L104" s="2" t="s">
        <v>601</v>
      </c>
      <c r="M104" s="416" t="s">
        <v>602</v>
      </c>
      <c r="N104" s="416" t="s">
        <v>603</v>
      </c>
      <c r="O104" s="416" t="s">
        <v>604</v>
      </c>
      <c r="P104" s="416" t="s">
        <v>605</v>
      </c>
      <c r="Q104" s="416" t="s">
        <v>339</v>
      </c>
      <c r="R104" s="416" t="s">
        <v>339</v>
      </c>
      <c r="S104" s="416" t="s">
        <v>339</v>
      </c>
      <c r="T104" s="416" t="s">
        <v>339</v>
      </c>
      <c r="U104" s="416" t="s">
        <v>257</v>
      </c>
      <c r="V104" s="416" t="s">
        <v>339</v>
      </c>
      <c r="W104" s="416"/>
      <c r="X104" s="416">
        <v>3085.3</v>
      </c>
      <c r="Y104" s="416"/>
      <c r="Z104" s="416">
        <v>6</v>
      </c>
      <c r="AA104" s="416" t="s">
        <v>460</v>
      </c>
      <c r="AB104" s="416"/>
      <c r="AC104" s="416" t="s">
        <v>606</v>
      </c>
    </row>
    <row r="105" spans="1:29" ht="45" customHeight="1" x14ac:dyDescent="0.3">
      <c r="A105" s="2">
        <v>2</v>
      </c>
      <c r="B105" s="82" t="s">
        <v>607</v>
      </c>
      <c r="C105" s="2" t="s">
        <v>597</v>
      </c>
      <c r="D105" s="81" t="s">
        <v>80</v>
      </c>
      <c r="E105" s="90" t="s">
        <v>329</v>
      </c>
      <c r="F105" s="2" t="s">
        <v>329</v>
      </c>
      <c r="G105" s="2">
        <v>2000</v>
      </c>
      <c r="H105" s="104" t="s">
        <v>222</v>
      </c>
      <c r="I105" s="417"/>
      <c r="J105" s="415"/>
      <c r="K105" s="414"/>
      <c r="L105" s="2" t="s">
        <v>608</v>
      </c>
      <c r="M105" s="416"/>
      <c r="N105" s="416"/>
      <c r="O105" s="416"/>
      <c r="P105" s="416"/>
      <c r="Q105" s="416"/>
      <c r="R105" s="416"/>
      <c r="S105" s="416"/>
      <c r="T105" s="416"/>
      <c r="U105" s="416"/>
      <c r="V105" s="416"/>
      <c r="W105" s="416"/>
      <c r="X105" s="416"/>
      <c r="Y105" s="416"/>
      <c r="Z105" s="416"/>
      <c r="AA105" s="416"/>
      <c r="AB105" s="416"/>
      <c r="AC105" s="416"/>
    </row>
    <row r="106" spans="1:29" ht="45" customHeight="1" x14ac:dyDescent="0.3">
      <c r="A106" s="47"/>
      <c r="B106" s="46"/>
      <c r="C106" s="47"/>
      <c r="D106" s="47"/>
      <c r="E106" s="47"/>
      <c r="F106" s="413" t="s">
        <v>457</v>
      </c>
      <c r="G106" s="413"/>
      <c r="H106" s="75"/>
      <c r="I106" s="326">
        <f>SUM(I104)</f>
        <v>15809000</v>
      </c>
      <c r="J106" s="50"/>
      <c r="K106" s="75"/>
      <c r="L106" s="75"/>
      <c r="M106" s="75"/>
      <c r="N106" s="75"/>
      <c r="O106" s="75"/>
      <c r="P106" s="75"/>
      <c r="Q106" s="75"/>
      <c r="R106" s="75"/>
      <c r="S106" s="75"/>
      <c r="T106" s="75"/>
      <c r="U106" s="75"/>
      <c r="V106" s="75"/>
      <c r="W106" s="75"/>
      <c r="X106" s="75"/>
      <c r="Y106" s="75"/>
      <c r="Z106" s="75"/>
      <c r="AA106" s="75"/>
      <c r="AB106" s="75"/>
      <c r="AC106" s="75"/>
    </row>
    <row r="107" spans="1:29" ht="45" customHeight="1" x14ac:dyDescent="0.3">
      <c r="A107" s="47"/>
      <c r="B107" s="46"/>
      <c r="C107" s="47"/>
      <c r="D107" s="47"/>
      <c r="E107" s="47"/>
      <c r="F107" s="76"/>
      <c r="G107" s="77"/>
      <c r="H107" s="75"/>
      <c r="I107" s="319"/>
      <c r="J107" s="50"/>
      <c r="K107" s="75"/>
      <c r="L107" s="75"/>
      <c r="M107" s="75"/>
      <c r="N107" s="75"/>
      <c r="O107" s="75"/>
      <c r="P107" s="75"/>
      <c r="Q107" s="75"/>
      <c r="R107" s="75"/>
      <c r="S107" s="75"/>
      <c r="T107" s="75"/>
      <c r="U107" s="75"/>
      <c r="V107" s="75"/>
      <c r="W107" s="75"/>
      <c r="X107" s="75"/>
      <c r="Y107" s="75"/>
      <c r="Z107" s="75"/>
      <c r="AA107" s="75"/>
      <c r="AB107" s="75"/>
      <c r="AC107" s="75"/>
    </row>
    <row r="108" spans="1:29" ht="45" customHeight="1" x14ac:dyDescent="0.3">
      <c r="A108" s="52">
        <v>7</v>
      </c>
      <c r="B108" s="78" t="s">
        <v>59</v>
      </c>
      <c r="C108" s="55"/>
      <c r="D108" s="55"/>
      <c r="E108" s="55"/>
      <c r="F108" s="55"/>
      <c r="G108" s="55"/>
      <c r="H108" s="79"/>
      <c r="I108" s="320"/>
      <c r="J108" s="80"/>
      <c r="K108" s="59"/>
      <c r="L108" s="55"/>
      <c r="M108" s="55"/>
      <c r="N108" s="55"/>
      <c r="O108" s="59"/>
      <c r="P108" s="59"/>
      <c r="Q108" s="55"/>
      <c r="R108" s="55"/>
      <c r="S108" s="55"/>
      <c r="T108" s="55"/>
      <c r="U108" s="55"/>
      <c r="V108" s="55"/>
      <c r="W108" s="55"/>
      <c r="X108" s="55"/>
      <c r="Y108" s="55"/>
      <c r="Z108" s="55"/>
      <c r="AA108" s="55"/>
      <c r="AB108" s="55"/>
      <c r="AC108" s="107"/>
    </row>
    <row r="109" spans="1:29" ht="45" customHeight="1" x14ac:dyDescent="0.3">
      <c r="A109" s="81">
        <v>1</v>
      </c>
      <c r="B109" s="82" t="s">
        <v>609</v>
      </c>
      <c r="C109" s="81" t="s">
        <v>610</v>
      </c>
      <c r="D109" s="81" t="s">
        <v>80</v>
      </c>
      <c r="E109" s="60" t="s">
        <v>28</v>
      </c>
      <c r="F109" s="2" t="s">
        <v>28</v>
      </c>
      <c r="G109" s="2">
        <v>1987</v>
      </c>
      <c r="H109" s="104" t="s">
        <v>222</v>
      </c>
      <c r="I109" s="321">
        <v>5693000</v>
      </c>
      <c r="J109" s="6" t="s">
        <v>611</v>
      </c>
      <c r="K109" s="108" t="s">
        <v>612</v>
      </c>
      <c r="L109" s="2" t="s">
        <v>463</v>
      </c>
      <c r="M109" s="2" t="s">
        <v>294</v>
      </c>
      <c r="N109" s="2" t="s">
        <v>613</v>
      </c>
      <c r="O109" s="2" t="s">
        <v>257</v>
      </c>
      <c r="P109" s="2" t="s">
        <v>257</v>
      </c>
      <c r="Q109" s="2" t="s">
        <v>354</v>
      </c>
      <c r="R109" s="2" t="s">
        <v>614</v>
      </c>
      <c r="S109" s="2" t="s">
        <v>614</v>
      </c>
      <c r="T109" s="2" t="s">
        <v>614</v>
      </c>
      <c r="U109" s="2" t="s">
        <v>257</v>
      </c>
      <c r="V109" s="2" t="s">
        <v>614</v>
      </c>
      <c r="W109" s="2"/>
      <c r="X109" s="2">
        <v>1070.5</v>
      </c>
      <c r="Y109" s="2"/>
      <c r="Z109" s="2">
        <v>3</v>
      </c>
      <c r="AA109" s="2">
        <v>552</v>
      </c>
      <c r="AB109" s="2"/>
      <c r="AC109" s="2" t="s">
        <v>80</v>
      </c>
    </row>
    <row r="110" spans="1:29" ht="45" customHeight="1" x14ac:dyDescent="0.3">
      <c r="A110" s="2">
        <v>2</v>
      </c>
      <c r="B110" s="1" t="s">
        <v>615</v>
      </c>
      <c r="C110" s="2" t="s">
        <v>616</v>
      </c>
      <c r="D110" s="81" t="s">
        <v>80</v>
      </c>
      <c r="E110" s="90" t="s">
        <v>28</v>
      </c>
      <c r="F110" s="2" t="s">
        <v>80</v>
      </c>
      <c r="G110" s="2">
        <v>1875</v>
      </c>
      <c r="H110" s="104" t="s">
        <v>222</v>
      </c>
      <c r="I110" s="321">
        <v>222000</v>
      </c>
      <c r="J110" s="6" t="s">
        <v>617</v>
      </c>
      <c r="K110" s="108" t="s">
        <v>618</v>
      </c>
      <c r="L110" s="2" t="s">
        <v>253</v>
      </c>
      <c r="M110" s="2" t="s">
        <v>619</v>
      </c>
      <c r="N110" s="2" t="s">
        <v>583</v>
      </c>
      <c r="O110" s="2" t="s">
        <v>257</v>
      </c>
      <c r="P110" s="2" t="s">
        <v>620</v>
      </c>
      <c r="Q110" s="2" t="s">
        <v>512</v>
      </c>
      <c r="R110" s="2" t="s">
        <v>614</v>
      </c>
      <c r="S110" s="2" t="s">
        <v>614</v>
      </c>
      <c r="T110" s="2" t="s">
        <v>614</v>
      </c>
      <c r="U110" s="2" t="s">
        <v>257</v>
      </c>
      <c r="V110" s="2" t="s">
        <v>614</v>
      </c>
      <c r="W110" s="2"/>
      <c r="X110" s="2" t="s">
        <v>621</v>
      </c>
      <c r="Y110" s="2"/>
      <c r="Z110" s="2">
        <v>3</v>
      </c>
      <c r="AA110" s="2"/>
      <c r="AB110" s="2"/>
      <c r="AC110" s="2" t="s">
        <v>28</v>
      </c>
    </row>
    <row r="111" spans="1:29" ht="45" customHeight="1" x14ac:dyDescent="0.3">
      <c r="A111" s="2">
        <v>3</v>
      </c>
      <c r="B111" s="46" t="s">
        <v>615</v>
      </c>
      <c r="C111" s="2" t="s">
        <v>616</v>
      </c>
      <c r="D111" s="81" t="s">
        <v>80</v>
      </c>
      <c r="E111" s="90" t="s">
        <v>28</v>
      </c>
      <c r="F111" s="2" t="s">
        <v>28</v>
      </c>
      <c r="G111" s="2">
        <v>2005</v>
      </c>
      <c r="H111" s="104" t="s">
        <v>222</v>
      </c>
      <c r="I111" s="321">
        <v>261000</v>
      </c>
      <c r="J111" s="6" t="s">
        <v>622</v>
      </c>
      <c r="K111" s="108" t="s">
        <v>623</v>
      </c>
      <c r="L111" s="2" t="s">
        <v>624</v>
      </c>
      <c r="M111" s="2" t="s">
        <v>294</v>
      </c>
      <c r="N111" s="2" t="s">
        <v>583</v>
      </c>
      <c r="O111" s="2" t="s">
        <v>257</v>
      </c>
      <c r="P111" s="2" t="s">
        <v>257</v>
      </c>
      <c r="Q111" s="2" t="s">
        <v>512</v>
      </c>
      <c r="R111" s="2" t="s">
        <v>614</v>
      </c>
      <c r="S111" s="2" t="s">
        <v>614</v>
      </c>
      <c r="T111" s="2" t="s">
        <v>614</v>
      </c>
      <c r="U111" s="2" t="s">
        <v>257</v>
      </c>
      <c r="V111" s="2" t="s">
        <v>614</v>
      </c>
      <c r="W111" s="2"/>
      <c r="X111" s="2" t="s">
        <v>625</v>
      </c>
      <c r="Y111" s="2"/>
      <c r="Z111" s="2">
        <v>4</v>
      </c>
      <c r="AA111" s="2"/>
      <c r="AB111" s="2"/>
      <c r="AC111" s="2" t="s">
        <v>28</v>
      </c>
    </row>
    <row r="112" spans="1:29" ht="45" customHeight="1" x14ac:dyDescent="0.3">
      <c r="A112" s="2">
        <v>4</v>
      </c>
      <c r="B112" s="1" t="s">
        <v>626</v>
      </c>
      <c r="C112" s="2" t="s">
        <v>627</v>
      </c>
      <c r="D112" s="81" t="s">
        <v>80</v>
      </c>
      <c r="E112" s="90" t="s">
        <v>28</v>
      </c>
      <c r="F112" s="2" t="s">
        <v>28</v>
      </c>
      <c r="G112" s="2">
        <v>2004</v>
      </c>
      <c r="H112" s="104" t="s">
        <v>222</v>
      </c>
      <c r="I112" s="321">
        <v>138000</v>
      </c>
      <c r="J112" s="6" t="s">
        <v>628</v>
      </c>
      <c r="K112" s="65" t="s">
        <v>232</v>
      </c>
      <c r="L112" s="2" t="s">
        <v>624</v>
      </c>
      <c r="M112" s="2" t="s">
        <v>294</v>
      </c>
      <c r="N112" s="2" t="s">
        <v>583</v>
      </c>
      <c r="O112" s="2" t="s">
        <v>257</v>
      </c>
      <c r="P112" s="2" t="s">
        <v>257</v>
      </c>
      <c r="Q112" s="2" t="s">
        <v>512</v>
      </c>
      <c r="R112" s="2" t="s">
        <v>614</v>
      </c>
      <c r="S112" s="2" t="s">
        <v>614</v>
      </c>
      <c r="T112" s="2" t="s">
        <v>614</v>
      </c>
      <c r="U112" s="2" t="s">
        <v>257</v>
      </c>
      <c r="V112" s="2" t="s">
        <v>614</v>
      </c>
      <c r="W112" s="2"/>
      <c r="X112" s="2" t="s">
        <v>629</v>
      </c>
      <c r="Y112" s="2"/>
      <c r="Z112" s="2">
        <v>4</v>
      </c>
      <c r="AA112" s="2"/>
      <c r="AB112" s="2"/>
      <c r="AC112" s="2" t="s">
        <v>28</v>
      </c>
    </row>
    <row r="113" spans="1:29" ht="45" customHeight="1" x14ac:dyDescent="0.3">
      <c r="A113" s="2">
        <v>5</v>
      </c>
      <c r="B113" s="1" t="s">
        <v>626</v>
      </c>
      <c r="C113" s="2" t="s">
        <v>627</v>
      </c>
      <c r="D113" s="81" t="s">
        <v>80</v>
      </c>
      <c r="E113" s="90" t="s">
        <v>28</v>
      </c>
      <c r="F113" s="2" t="s">
        <v>28</v>
      </c>
      <c r="G113" s="2">
        <v>1883</v>
      </c>
      <c r="H113" s="104" t="s">
        <v>222</v>
      </c>
      <c r="I113" s="321">
        <v>539000</v>
      </c>
      <c r="J113" s="6" t="s">
        <v>630</v>
      </c>
      <c r="K113" s="65" t="s">
        <v>232</v>
      </c>
      <c r="L113" s="2" t="s">
        <v>253</v>
      </c>
      <c r="M113" s="2" t="s">
        <v>631</v>
      </c>
      <c r="N113" s="2" t="s">
        <v>632</v>
      </c>
      <c r="O113" s="2" t="s">
        <v>257</v>
      </c>
      <c r="P113" s="2" t="s">
        <v>633</v>
      </c>
      <c r="Q113" s="2" t="s">
        <v>614</v>
      </c>
      <c r="R113" s="2" t="s">
        <v>634</v>
      </c>
      <c r="S113" s="2" t="s">
        <v>634</v>
      </c>
      <c r="T113" s="2" t="s">
        <v>634</v>
      </c>
      <c r="U113" s="2" t="s">
        <v>634</v>
      </c>
      <c r="V113" s="2" t="s">
        <v>634</v>
      </c>
      <c r="W113" s="2"/>
      <c r="X113" s="2">
        <v>148.22999999999999</v>
      </c>
      <c r="Y113" s="2"/>
      <c r="Z113" s="2">
        <v>3</v>
      </c>
      <c r="AA113" s="2" t="s">
        <v>80</v>
      </c>
      <c r="AB113" s="2"/>
      <c r="AC113" s="2" t="s">
        <v>28</v>
      </c>
    </row>
    <row r="114" spans="1:29" ht="45" customHeight="1" x14ac:dyDescent="0.3">
      <c r="A114" s="47"/>
      <c r="B114" s="46"/>
      <c r="C114" s="47"/>
      <c r="D114" s="47"/>
      <c r="E114" s="47"/>
      <c r="F114" s="413" t="s">
        <v>457</v>
      </c>
      <c r="G114" s="413"/>
      <c r="H114" s="75"/>
      <c r="I114" s="326">
        <f>SUM(I109:I113)</f>
        <v>6853000</v>
      </c>
      <c r="J114" s="50"/>
      <c r="K114" s="75"/>
      <c r="L114" s="75"/>
      <c r="M114" s="75"/>
      <c r="N114" s="75"/>
      <c r="O114" s="75"/>
      <c r="P114" s="75"/>
      <c r="Q114" s="75"/>
      <c r="R114" s="75"/>
      <c r="S114" s="75"/>
      <c r="T114" s="75"/>
      <c r="U114" s="75"/>
      <c r="V114" s="75"/>
      <c r="W114" s="75"/>
      <c r="X114" s="75"/>
      <c r="Y114" s="75"/>
      <c r="Z114" s="75"/>
      <c r="AA114" s="75"/>
      <c r="AB114" s="75"/>
      <c r="AC114" s="75"/>
    </row>
    <row r="115" spans="1:29" ht="45" customHeight="1" x14ac:dyDescent="0.3">
      <c r="A115" s="47"/>
      <c r="B115" s="46"/>
      <c r="C115" s="47"/>
      <c r="D115" s="47"/>
      <c r="E115" s="47"/>
      <c r="F115" s="76"/>
      <c r="G115" s="77"/>
      <c r="H115" s="75"/>
      <c r="I115" s="319"/>
      <c r="J115" s="50"/>
      <c r="K115" s="75"/>
      <c r="L115" s="75"/>
      <c r="M115" s="75"/>
      <c r="N115" s="75"/>
      <c r="O115" s="75"/>
      <c r="P115" s="75"/>
      <c r="Q115" s="75"/>
      <c r="R115" s="75"/>
      <c r="S115" s="75"/>
      <c r="T115" s="75"/>
      <c r="U115" s="75"/>
      <c r="V115" s="75"/>
      <c r="W115" s="75"/>
      <c r="X115" s="75"/>
      <c r="Y115" s="75"/>
      <c r="Z115" s="75"/>
      <c r="AA115" s="75"/>
      <c r="AB115" s="75"/>
      <c r="AC115" s="75"/>
    </row>
    <row r="116" spans="1:29" ht="45" customHeight="1" x14ac:dyDescent="0.3">
      <c r="A116" s="52">
        <v>8</v>
      </c>
      <c r="B116" s="78" t="s">
        <v>70</v>
      </c>
      <c r="C116" s="54"/>
      <c r="D116" s="54"/>
      <c r="E116" s="55"/>
      <c r="F116" s="54"/>
      <c r="G116" s="54"/>
      <c r="H116" s="56"/>
      <c r="I116" s="320"/>
      <c r="J116" s="57"/>
      <c r="K116" s="58"/>
      <c r="L116" s="54"/>
      <c r="M116" s="54"/>
      <c r="N116" s="54"/>
      <c r="O116" s="59"/>
      <c r="P116" s="59"/>
      <c r="Q116" s="54"/>
      <c r="R116" s="54"/>
      <c r="S116" s="54"/>
      <c r="T116" s="54"/>
      <c r="U116" s="54"/>
      <c r="V116" s="54"/>
      <c r="W116" s="54"/>
      <c r="X116" s="54"/>
      <c r="Y116" s="54"/>
      <c r="Z116" s="54"/>
      <c r="AA116" s="54"/>
      <c r="AB116" s="54"/>
      <c r="AC116" s="54"/>
    </row>
    <row r="117" spans="1:29" ht="45" customHeight="1" x14ac:dyDescent="0.3">
      <c r="A117" s="81">
        <v>1</v>
      </c>
      <c r="B117" s="82" t="s">
        <v>635</v>
      </c>
      <c r="C117" s="81" t="s">
        <v>636</v>
      </c>
      <c r="D117" s="81" t="s">
        <v>80</v>
      </c>
      <c r="E117" s="60" t="s">
        <v>329</v>
      </c>
      <c r="F117" s="2" t="s">
        <v>460</v>
      </c>
      <c r="G117" s="2">
        <v>1899</v>
      </c>
      <c r="H117" s="104" t="s">
        <v>222</v>
      </c>
      <c r="I117" s="321">
        <v>1053000</v>
      </c>
      <c r="J117" s="6" t="s">
        <v>637</v>
      </c>
      <c r="K117" s="61" t="s">
        <v>638</v>
      </c>
      <c r="L117" s="2" t="s">
        <v>639</v>
      </c>
      <c r="M117" s="2" t="s">
        <v>640</v>
      </c>
      <c r="N117" s="2" t="s">
        <v>641</v>
      </c>
      <c r="O117" s="2" t="s">
        <v>642</v>
      </c>
      <c r="P117" s="2" t="s">
        <v>643</v>
      </c>
      <c r="Q117" s="2" t="s">
        <v>475</v>
      </c>
      <c r="R117" s="2" t="s">
        <v>584</v>
      </c>
      <c r="S117" s="2" t="s">
        <v>584</v>
      </c>
      <c r="T117" s="2" t="s">
        <v>584</v>
      </c>
      <c r="U117" s="2" t="s">
        <v>584</v>
      </c>
      <c r="V117" s="2" t="s">
        <v>584</v>
      </c>
      <c r="W117" s="2"/>
      <c r="X117" s="2">
        <v>300.39999999999998</v>
      </c>
      <c r="Y117" s="2"/>
      <c r="Z117" s="2" t="s">
        <v>644</v>
      </c>
      <c r="AA117" s="2" t="s">
        <v>460</v>
      </c>
      <c r="AB117" s="2"/>
      <c r="AC117" s="2" t="s">
        <v>329</v>
      </c>
    </row>
    <row r="118" spans="1:29" ht="45" customHeight="1" x14ac:dyDescent="0.3">
      <c r="A118" s="47"/>
      <c r="B118" s="46"/>
      <c r="C118" s="47"/>
      <c r="D118" s="47"/>
      <c r="E118" s="47"/>
      <c r="F118" s="413" t="s">
        <v>457</v>
      </c>
      <c r="G118" s="413"/>
      <c r="H118" s="75"/>
      <c r="I118" s="326">
        <f>SUM(I117)</f>
        <v>1053000</v>
      </c>
      <c r="J118" s="50"/>
      <c r="K118" s="75"/>
      <c r="L118" s="75"/>
      <c r="M118" s="75"/>
      <c r="N118" s="75"/>
      <c r="O118" s="75"/>
      <c r="P118" s="75"/>
      <c r="Q118" s="75"/>
      <c r="R118" s="75"/>
      <c r="S118" s="75"/>
      <c r="T118" s="75"/>
      <c r="U118" s="75"/>
      <c r="V118" s="75"/>
      <c r="W118" s="75"/>
      <c r="X118" s="75"/>
      <c r="Y118" s="75"/>
      <c r="Z118" s="75"/>
      <c r="AA118" s="75"/>
      <c r="AB118" s="75"/>
      <c r="AC118" s="75"/>
    </row>
    <row r="119" spans="1:29" ht="45" customHeight="1" x14ac:dyDescent="0.3">
      <c r="A119" s="47"/>
      <c r="B119" s="46"/>
      <c r="C119" s="47"/>
      <c r="D119" s="47"/>
      <c r="E119" s="47"/>
      <c r="F119" s="76"/>
      <c r="G119" s="77"/>
      <c r="H119" s="75"/>
      <c r="I119" s="319"/>
      <c r="J119" s="50"/>
      <c r="K119" s="75"/>
      <c r="L119" s="75"/>
      <c r="M119" s="75"/>
      <c r="N119" s="75"/>
      <c r="O119" s="75"/>
      <c r="P119" s="75"/>
      <c r="Q119" s="75"/>
      <c r="R119" s="75"/>
      <c r="S119" s="75"/>
      <c r="T119" s="75"/>
      <c r="U119" s="75"/>
      <c r="V119" s="75"/>
      <c r="W119" s="75"/>
      <c r="X119" s="75"/>
      <c r="Y119" s="75"/>
      <c r="Z119" s="75"/>
      <c r="AA119" s="75"/>
      <c r="AB119" s="75"/>
      <c r="AC119" s="75"/>
    </row>
    <row r="120" spans="1:29" ht="45" customHeight="1" x14ac:dyDescent="0.3">
      <c r="A120" s="52">
        <v>9</v>
      </c>
      <c r="B120" s="78" t="s">
        <v>76</v>
      </c>
      <c r="C120" s="55"/>
      <c r="D120" s="55"/>
      <c r="E120" s="55"/>
      <c r="F120" s="55"/>
      <c r="G120" s="55"/>
      <c r="H120" s="79"/>
      <c r="I120" s="320"/>
      <c r="J120" s="80"/>
      <c r="K120" s="59"/>
      <c r="L120" s="55"/>
      <c r="M120" s="55"/>
      <c r="N120" s="55"/>
      <c r="O120" s="59"/>
      <c r="P120" s="59"/>
      <c r="Q120" s="55"/>
      <c r="R120" s="55"/>
      <c r="S120" s="55"/>
      <c r="T120" s="55"/>
      <c r="U120" s="55"/>
      <c r="V120" s="55"/>
      <c r="W120" s="55"/>
      <c r="X120" s="55"/>
      <c r="Y120" s="55"/>
      <c r="Z120" s="55"/>
      <c r="AA120" s="55"/>
      <c r="AB120" s="55"/>
      <c r="AC120" s="107"/>
    </row>
    <row r="121" spans="1:29" ht="45" customHeight="1" x14ac:dyDescent="0.3">
      <c r="A121" s="81">
        <v>1</v>
      </c>
      <c r="B121" s="82" t="s">
        <v>645</v>
      </c>
      <c r="C121" s="81" t="s">
        <v>646</v>
      </c>
      <c r="D121" s="81" t="s">
        <v>80</v>
      </c>
      <c r="E121" s="60" t="s">
        <v>329</v>
      </c>
      <c r="F121" s="2" t="s">
        <v>329</v>
      </c>
      <c r="G121" s="2">
        <v>1954</v>
      </c>
      <c r="H121" s="104" t="s">
        <v>222</v>
      </c>
      <c r="I121" s="321">
        <v>1817000</v>
      </c>
      <c r="J121" s="6" t="s">
        <v>647</v>
      </c>
      <c r="K121" s="2" t="s">
        <v>648</v>
      </c>
      <c r="L121" s="2" t="s">
        <v>649</v>
      </c>
      <c r="M121" s="2" t="s">
        <v>428</v>
      </c>
      <c r="N121" s="2" t="s">
        <v>650</v>
      </c>
      <c r="O121" s="2" t="s">
        <v>651</v>
      </c>
      <c r="P121" s="2" t="s">
        <v>58</v>
      </c>
      <c r="Q121" s="2" t="s">
        <v>339</v>
      </c>
      <c r="R121" s="2" t="s">
        <v>354</v>
      </c>
      <c r="S121" s="2" t="s">
        <v>339</v>
      </c>
      <c r="T121" s="2" t="s">
        <v>233</v>
      </c>
      <c r="U121" s="2" t="s">
        <v>652</v>
      </c>
      <c r="V121" s="2" t="s">
        <v>233</v>
      </c>
      <c r="W121" s="2"/>
      <c r="X121" s="2">
        <v>517.77</v>
      </c>
      <c r="Y121" s="2"/>
      <c r="Z121" s="2">
        <v>2</v>
      </c>
      <c r="AA121" s="2" t="s">
        <v>80</v>
      </c>
      <c r="AB121" s="2"/>
      <c r="AC121" s="2" t="s">
        <v>28</v>
      </c>
    </row>
    <row r="122" spans="1:29" ht="45" customHeight="1" x14ac:dyDescent="0.3">
      <c r="A122" s="47"/>
      <c r="B122" s="46"/>
      <c r="C122" s="47"/>
      <c r="D122" s="47"/>
      <c r="E122" s="47"/>
      <c r="F122" s="413" t="s">
        <v>457</v>
      </c>
      <c r="G122" s="413"/>
      <c r="H122" s="75"/>
      <c r="I122" s="326">
        <f>SUM(I121)</f>
        <v>1817000</v>
      </c>
      <c r="J122" s="50"/>
      <c r="K122" s="75"/>
      <c r="L122" s="75"/>
      <c r="M122" s="75"/>
      <c r="N122" s="75"/>
      <c r="O122" s="75"/>
      <c r="P122" s="75"/>
      <c r="Q122" s="75"/>
      <c r="R122" s="75"/>
      <c r="S122" s="75"/>
      <c r="T122" s="75"/>
      <c r="U122" s="75"/>
      <c r="V122" s="75"/>
      <c r="W122" s="75"/>
      <c r="X122" s="75"/>
      <c r="Y122" s="75"/>
      <c r="Z122" s="75"/>
      <c r="AA122" s="75"/>
      <c r="AB122" s="75"/>
      <c r="AC122" s="75"/>
    </row>
    <row r="123" spans="1:29" ht="45" customHeight="1" x14ac:dyDescent="0.3">
      <c r="A123" s="47"/>
      <c r="B123" s="46"/>
      <c r="C123" s="47"/>
      <c r="D123" s="47"/>
      <c r="E123" s="47"/>
      <c r="F123" s="76"/>
      <c r="G123" s="77"/>
      <c r="H123" s="75"/>
      <c r="I123" s="319"/>
      <c r="J123" s="50"/>
      <c r="K123" s="75"/>
      <c r="L123" s="75"/>
      <c r="M123" s="75"/>
      <c r="N123" s="75"/>
      <c r="O123" s="75"/>
      <c r="P123" s="75"/>
      <c r="Q123" s="75"/>
      <c r="R123" s="75"/>
      <c r="S123" s="75"/>
      <c r="T123" s="75"/>
      <c r="U123" s="75"/>
      <c r="V123" s="75"/>
      <c r="W123" s="75"/>
      <c r="X123" s="75"/>
      <c r="Y123" s="75"/>
      <c r="Z123" s="75"/>
      <c r="AA123" s="75"/>
      <c r="AB123" s="75"/>
      <c r="AC123" s="75"/>
    </row>
    <row r="124" spans="1:29" ht="45" customHeight="1" x14ac:dyDescent="0.3">
      <c r="A124" s="52">
        <v>10</v>
      </c>
      <c r="B124" s="78" t="s">
        <v>653</v>
      </c>
      <c r="C124" s="55"/>
      <c r="D124" s="55"/>
      <c r="E124" s="55"/>
      <c r="F124" s="55"/>
      <c r="G124" s="55"/>
      <c r="H124" s="79"/>
      <c r="I124" s="320"/>
      <c r="J124" s="80"/>
      <c r="K124" s="59"/>
      <c r="L124" s="55"/>
      <c r="M124" s="55"/>
      <c r="N124" s="55"/>
      <c r="O124" s="59"/>
      <c r="P124" s="59"/>
      <c r="Q124" s="55"/>
      <c r="R124" s="55"/>
      <c r="S124" s="55"/>
      <c r="T124" s="55"/>
      <c r="U124" s="55"/>
      <c r="V124" s="55"/>
      <c r="W124" s="55"/>
      <c r="X124" s="55"/>
      <c r="Y124" s="55"/>
      <c r="Z124" s="55"/>
      <c r="AA124" s="55"/>
      <c r="AB124" s="55"/>
      <c r="AC124" s="107"/>
    </row>
    <row r="125" spans="1:29" ht="45" customHeight="1" x14ac:dyDescent="0.3">
      <c r="A125" s="81">
        <v>1</v>
      </c>
      <c r="B125" s="82" t="s">
        <v>654</v>
      </c>
      <c r="C125" s="81" t="s">
        <v>646</v>
      </c>
      <c r="D125" s="81" t="s">
        <v>80</v>
      </c>
      <c r="E125" s="60" t="s">
        <v>28</v>
      </c>
      <c r="F125" s="2" t="s">
        <v>28</v>
      </c>
      <c r="G125" s="2">
        <v>1969</v>
      </c>
      <c r="H125" s="104" t="s">
        <v>222</v>
      </c>
      <c r="I125" s="321">
        <v>2561000</v>
      </c>
      <c r="J125" s="6" t="s">
        <v>655</v>
      </c>
      <c r="K125" s="5" t="s">
        <v>656</v>
      </c>
      <c r="L125" s="2" t="s">
        <v>649</v>
      </c>
      <c r="M125" s="2" t="s">
        <v>657</v>
      </c>
      <c r="N125" s="2" t="s">
        <v>658</v>
      </c>
      <c r="O125" s="2" t="s">
        <v>659</v>
      </c>
      <c r="P125" s="2"/>
      <c r="Q125" s="2" t="s">
        <v>652</v>
      </c>
      <c r="R125" s="2" t="s">
        <v>652</v>
      </c>
      <c r="S125" s="2" t="s">
        <v>233</v>
      </c>
      <c r="T125" s="2" t="s">
        <v>660</v>
      </c>
      <c r="U125" s="2" t="s">
        <v>652</v>
      </c>
      <c r="V125" s="2" t="s">
        <v>652</v>
      </c>
      <c r="W125" s="2"/>
      <c r="X125" s="2">
        <v>729.74</v>
      </c>
      <c r="Y125" s="2"/>
      <c r="Z125" s="2" t="s">
        <v>661</v>
      </c>
      <c r="AA125" s="2" t="s">
        <v>80</v>
      </c>
      <c r="AB125" s="2"/>
      <c r="AC125" s="2" t="s">
        <v>329</v>
      </c>
    </row>
    <row r="126" spans="1:29" ht="45" customHeight="1" x14ac:dyDescent="0.3">
      <c r="A126" s="47"/>
      <c r="B126" s="46"/>
      <c r="C126" s="47"/>
      <c r="D126" s="47"/>
      <c r="E126" s="47"/>
      <c r="F126" s="413" t="s">
        <v>457</v>
      </c>
      <c r="G126" s="413"/>
      <c r="H126" s="75"/>
      <c r="I126" s="326">
        <f>SUM(I125)</f>
        <v>2561000</v>
      </c>
      <c r="J126" s="50"/>
      <c r="K126" s="75"/>
      <c r="L126" s="75"/>
      <c r="M126" s="75"/>
      <c r="N126" s="75"/>
      <c r="O126" s="75"/>
      <c r="P126" s="75"/>
      <c r="Q126" s="75"/>
      <c r="R126" s="75"/>
      <c r="S126" s="75"/>
      <c r="T126" s="75"/>
      <c r="U126" s="75"/>
      <c r="V126" s="75"/>
      <c r="W126" s="75"/>
      <c r="X126" s="75"/>
      <c r="Y126" s="75"/>
      <c r="Z126" s="75"/>
      <c r="AA126" s="75"/>
      <c r="AB126" s="75"/>
      <c r="AC126" s="75"/>
    </row>
    <row r="127" spans="1:29" ht="45" customHeight="1" x14ac:dyDescent="0.3">
      <c r="A127" s="47"/>
      <c r="B127" s="46"/>
      <c r="C127" s="47"/>
      <c r="D127" s="47"/>
      <c r="E127" s="47"/>
      <c r="F127" s="76"/>
      <c r="G127" s="77"/>
      <c r="H127" s="75"/>
      <c r="I127" s="319"/>
      <c r="J127" s="50"/>
      <c r="K127" s="75"/>
      <c r="L127" s="75"/>
      <c r="M127" s="75"/>
      <c r="N127" s="75"/>
      <c r="O127" s="75"/>
      <c r="P127" s="75"/>
      <c r="Q127" s="75"/>
      <c r="R127" s="75"/>
      <c r="S127" s="75"/>
      <c r="T127" s="75"/>
      <c r="U127" s="75"/>
      <c r="V127" s="75"/>
      <c r="W127" s="75"/>
      <c r="X127" s="75"/>
      <c r="Y127" s="75"/>
      <c r="Z127" s="75"/>
      <c r="AA127" s="75"/>
      <c r="AB127" s="75"/>
      <c r="AC127" s="75"/>
    </row>
    <row r="128" spans="1:29" ht="45" customHeight="1" x14ac:dyDescent="0.3">
      <c r="A128" s="52">
        <v>11</v>
      </c>
      <c r="B128" s="78" t="s">
        <v>662</v>
      </c>
      <c r="C128" s="55"/>
      <c r="D128" s="55"/>
      <c r="E128" s="55"/>
      <c r="F128" s="55"/>
      <c r="G128" s="55"/>
      <c r="H128" s="79"/>
      <c r="I128" s="320"/>
      <c r="J128" s="80"/>
      <c r="K128" s="59"/>
      <c r="L128" s="55"/>
      <c r="M128" s="55"/>
      <c r="N128" s="55"/>
      <c r="O128" s="59"/>
      <c r="P128" s="59"/>
      <c r="Q128" s="55"/>
      <c r="R128" s="55"/>
      <c r="S128" s="55"/>
      <c r="T128" s="55"/>
      <c r="U128" s="55"/>
      <c r="V128" s="55"/>
      <c r="W128" s="55"/>
      <c r="X128" s="55"/>
      <c r="Y128" s="55"/>
      <c r="Z128" s="55"/>
      <c r="AA128" s="55"/>
      <c r="AB128" s="55"/>
      <c r="AC128" s="55"/>
    </row>
    <row r="129" spans="1:29" ht="45" customHeight="1" x14ac:dyDescent="0.3">
      <c r="A129" s="81">
        <v>1</v>
      </c>
      <c r="B129" s="82" t="s">
        <v>663</v>
      </c>
      <c r="C129" s="81" t="s">
        <v>664</v>
      </c>
      <c r="D129" s="81" t="s">
        <v>80</v>
      </c>
      <c r="E129" s="60" t="s">
        <v>28</v>
      </c>
      <c r="F129" s="2" t="s">
        <v>665</v>
      </c>
      <c r="G129" s="2">
        <v>1905</v>
      </c>
      <c r="H129" s="104" t="s">
        <v>222</v>
      </c>
      <c r="I129" s="321">
        <v>1000000</v>
      </c>
      <c r="J129" s="6" t="s">
        <v>666</v>
      </c>
      <c r="K129" s="5" t="s">
        <v>667</v>
      </c>
      <c r="L129" s="2" t="s">
        <v>253</v>
      </c>
      <c r="M129" s="2" t="s">
        <v>294</v>
      </c>
      <c r="N129" s="2" t="s">
        <v>668</v>
      </c>
      <c r="O129" s="2" t="s">
        <v>669</v>
      </c>
      <c r="P129" s="2" t="s">
        <v>670</v>
      </c>
      <c r="Q129" s="2" t="s">
        <v>230</v>
      </c>
      <c r="R129" s="2" t="s">
        <v>354</v>
      </c>
      <c r="S129" s="2" t="s">
        <v>230</v>
      </c>
      <c r="T129" s="2" t="s">
        <v>230</v>
      </c>
      <c r="U129" s="2" t="s">
        <v>671</v>
      </c>
      <c r="V129" s="2" t="s">
        <v>230</v>
      </c>
      <c r="W129" s="2"/>
      <c r="X129" s="2">
        <v>285</v>
      </c>
      <c r="Y129" s="2"/>
      <c r="Z129" s="2">
        <v>3</v>
      </c>
      <c r="AA129" s="2" t="s">
        <v>672</v>
      </c>
      <c r="AB129" s="2"/>
      <c r="AC129" s="2" t="s">
        <v>28</v>
      </c>
    </row>
    <row r="130" spans="1:29" ht="45" customHeight="1" x14ac:dyDescent="0.3">
      <c r="A130" s="47"/>
      <c r="B130" s="46"/>
      <c r="C130" s="47"/>
      <c r="D130" s="47"/>
      <c r="E130" s="47"/>
      <c r="F130" s="413" t="s">
        <v>457</v>
      </c>
      <c r="G130" s="413"/>
      <c r="H130" s="75"/>
      <c r="I130" s="326">
        <f>SUM(I129)</f>
        <v>1000000</v>
      </c>
      <c r="J130" s="50"/>
      <c r="K130" s="75"/>
      <c r="L130" s="75"/>
      <c r="M130" s="75"/>
      <c r="N130" s="75"/>
      <c r="O130" s="75"/>
      <c r="P130" s="75"/>
      <c r="Q130" s="75"/>
      <c r="R130" s="75"/>
      <c r="S130" s="75"/>
      <c r="T130" s="75"/>
      <c r="U130" s="75"/>
      <c r="V130" s="75"/>
      <c r="W130" s="75"/>
      <c r="X130" s="75"/>
      <c r="Y130" s="75"/>
      <c r="Z130" s="75"/>
      <c r="AA130" s="75"/>
      <c r="AB130" s="75"/>
      <c r="AC130" s="75"/>
    </row>
    <row r="131" spans="1:29" ht="45" customHeight="1" x14ac:dyDescent="0.3">
      <c r="A131" s="47"/>
      <c r="B131" s="46"/>
      <c r="C131" s="47"/>
      <c r="D131" s="47"/>
      <c r="E131" s="47"/>
      <c r="F131" s="76"/>
      <c r="G131" s="77"/>
      <c r="H131" s="75"/>
      <c r="I131" s="319"/>
      <c r="J131" s="50"/>
      <c r="K131" s="75"/>
      <c r="L131" s="75"/>
      <c r="M131" s="75"/>
      <c r="N131" s="75"/>
      <c r="O131" s="75"/>
      <c r="P131" s="75"/>
      <c r="Q131" s="75"/>
      <c r="R131" s="75"/>
      <c r="S131" s="75"/>
      <c r="T131" s="75"/>
      <c r="U131" s="75"/>
      <c r="V131" s="75"/>
      <c r="W131" s="75"/>
      <c r="X131" s="75"/>
      <c r="Y131" s="75"/>
      <c r="Z131" s="75"/>
      <c r="AA131" s="75"/>
      <c r="AB131" s="75"/>
      <c r="AC131" s="75"/>
    </row>
    <row r="132" spans="1:29" ht="45" customHeight="1" x14ac:dyDescent="0.3">
      <c r="A132" s="52">
        <v>12</v>
      </c>
      <c r="B132" s="78" t="s">
        <v>89</v>
      </c>
      <c r="C132" s="54"/>
      <c r="D132" s="54"/>
      <c r="E132" s="55"/>
      <c r="F132" s="54"/>
      <c r="G132" s="54"/>
      <c r="H132" s="56"/>
      <c r="I132" s="320"/>
      <c r="J132" s="57"/>
      <c r="K132" s="58"/>
      <c r="L132" s="54"/>
      <c r="M132" s="54"/>
      <c r="N132" s="54"/>
      <c r="O132" s="59"/>
      <c r="P132" s="59"/>
      <c r="Q132" s="54"/>
      <c r="R132" s="54"/>
      <c r="S132" s="54"/>
      <c r="T132" s="54"/>
      <c r="U132" s="54"/>
      <c r="V132" s="54"/>
      <c r="W132" s="54"/>
      <c r="X132" s="54"/>
      <c r="Y132" s="54"/>
      <c r="Z132" s="54"/>
      <c r="AA132" s="54"/>
      <c r="AB132" s="54"/>
      <c r="AC132" s="54"/>
    </row>
    <row r="133" spans="1:29" ht="45" customHeight="1" x14ac:dyDescent="0.3">
      <c r="A133" s="2">
        <v>1</v>
      </c>
      <c r="B133" s="82" t="s">
        <v>663</v>
      </c>
      <c r="C133" s="81" t="s">
        <v>673</v>
      </c>
      <c r="D133" s="81" t="s">
        <v>80</v>
      </c>
      <c r="E133" s="60" t="s">
        <v>28</v>
      </c>
      <c r="F133" s="2" t="s">
        <v>80</v>
      </c>
      <c r="G133" s="2">
        <v>1896</v>
      </c>
      <c r="H133" s="104" t="s">
        <v>222</v>
      </c>
      <c r="I133" s="321">
        <v>1887000</v>
      </c>
      <c r="J133" s="6" t="s">
        <v>674</v>
      </c>
      <c r="K133" s="5" t="s">
        <v>675</v>
      </c>
      <c r="L133" s="2" t="s">
        <v>649</v>
      </c>
      <c r="M133" s="2" t="s">
        <v>676</v>
      </c>
      <c r="N133" s="2" t="s">
        <v>677</v>
      </c>
      <c r="O133" s="2" t="s">
        <v>678</v>
      </c>
      <c r="P133" s="2" t="s">
        <v>679</v>
      </c>
      <c r="Q133" s="2" t="s">
        <v>448</v>
      </c>
      <c r="R133" s="2" t="s">
        <v>680</v>
      </c>
      <c r="S133" s="2" t="s">
        <v>233</v>
      </c>
      <c r="T133" s="2" t="s">
        <v>681</v>
      </c>
      <c r="U133" s="2" t="s">
        <v>233</v>
      </c>
      <c r="V133" s="2" t="s">
        <v>233</v>
      </c>
      <c r="W133" s="2"/>
      <c r="X133" s="2" t="s">
        <v>682</v>
      </c>
      <c r="Y133" s="2"/>
      <c r="Z133" s="2" t="s">
        <v>683</v>
      </c>
      <c r="AA133" s="2" t="s">
        <v>80</v>
      </c>
      <c r="AB133" s="2"/>
      <c r="AC133" s="2" t="s">
        <v>28</v>
      </c>
    </row>
    <row r="134" spans="1:29" ht="45" customHeight="1" x14ac:dyDescent="0.3">
      <c r="A134" s="109"/>
      <c r="B134" s="110"/>
      <c r="C134" s="47"/>
      <c r="D134" s="47"/>
      <c r="E134" s="47"/>
      <c r="F134" s="413" t="s">
        <v>457</v>
      </c>
      <c r="G134" s="413"/>
      <c r="H134" s="75"/>
      <c r="I134" s="326">
        <f>SUM(I133)</f>
        <v>1887000</v>
      </c>
      <c r="J134" s="50"/>
      <c r="K134" s="75"/>
      <c r="L134" s="75"/>
      <c r="M134" s="75"/>
      <c r="N134" s="75"/>
      <c r="O134" s="75"/>
      <c r="P134" s="75"/>
      <c r="Q134" s="75"/>
      <c r="R134" s="75"/>
      <c r="S134" s="75"/>
      <c r="T134" s="75"/>
      <c r="U134" s="75"/>
      <c r="V134" s="75"/>
      <c r="W134" s="75"/>
      <c r="X134" s="75"/>
      <c r="Y134" s="75"/>
      <c r="Z134" s="75"/>
      <c r="AA134" s="75"/>
      <c r="AB134" s="75"/>
      <c r="AC134" s="75"/>
    </row>
    <row r="135" spans="1:29" ht="45" customHeight="1" x14ac:dyDescent="0.3">
      <c r="A135" s="109"/>
      <c r="B135" s="110"/>
      <c r="C135" s="47"/>
      <c r="D135" s="47"/>
      <c r="E135" s="47"/>
      <c r="F135" s="76"/>
      <c r="G135" s="77"/>
      <c r="H135" s="75"/>
      <c r="I135" s="319"/>
      <c r="J135" s="50"/>
      <c r="K135" s="75"/>
      <c r="L135" s="75"/>
      <c r="M135" s="75"/>
      <c r="N135" s="75"/>
      <c r="O135" s="75"/>
      <c r="P135" s="75"/>
      <c r="Q135" s="75"/>
      <c r="R135" s="75"/>
      <c r="S135" s="75"/>
      <c r="T135" s="75"/>
      <c r="U135" s="75"/>
      <c r="V135" s="75"/>
      <c r="W135" s="75"/>
      <c r="X135" s="75"/>
      <c r="Y135" s="75"/>
      <c r="Z135" s="75"/>
      <c r="AA135" s="75"/>
      <c r="AB135" s="75"/>
      <c r="AC135" s="75"/>
    </row>
    <row r="136" spans="1:29" ht="45" customHeight="1" x14ac:dyDescent="0.3">
      <c r="A136" s="52">
        <v>13</v>
      </c>
      <c r="B136" s="78" t="s">
        <v>94</v>
      </c>
      <c r="C136" s="55"/>
      <c r="D136" s="55"/>
      <c r="E136" s="55"/>
      <c r="F136" s="55"/>
      <c r="G136" s="55"/>
      <c r="H136" s="79"/>
      <c r="I136" s="320"/>
      <c r="J136" s="80"/>
      <c r="K136" s="59"/>
      <c r="L136" s="55"/>
      <c r="M136" s="55"/>
      <c r="N136" s="55"/>
      <c r="O136" s="59"/>
      <c r="P136" s="59"/>
      <c r="Q136" s="55"/>
      <c r="R136" s="55"/>
      <c r="S136" s="55"/>
      <c r="T136" s="55"/>
      <c r="U136" s="55"/>
      <c r="V136" s="55"/>
      <c r="W136" s="55"/>
      <c r="X136" s="55"/>
      <c r="Y136" s="55"/>
      <c r="Z136" s="55"/>
      <c r="AA136" s="55"/>
      <c r="AB136" s="55"/>
      <c r="AC136" s="55"/>
    </row>
    <row r="137" spans="1:29" ht="45" customHeight="1" x14ac:dyDescent="0.3">
      <c r="A137" s="81">
        <v>1</v>
      </c>
      <c r="B137" s="82" t="s">
        <v>684</v>
      </c>
      <c r="C137" s="81" t="s">
        <v>646</v>
      </c>
      <c r="D137" s="81" t="s">
        <v>80</v>
      </c>
      <c r="E137" s="60" t="s">
        <v>28</v>
      </c>
      <c r="F137" s="2" t="s">
        <v>685</v>
      </c>
      <c r="G137" s="2">
        <v>1925</v>
      </c>
      <c r="H137" s="104" t="s">
        <v>222</v>
      </c>
      <c r="I137" s="321">
        <v>498000</v>
      </c>
      <c r="J137" s="6" t="s">
        <v>95</v>
      </c>
      <c r="K137" s="5" t="s">
        <v>686</v>
      </c>
      <c r="L137" s="2" t="s">
        <v>253</v>
      </c>
      <c r="M137" s="2" t="s">
        <v>396</v>
      </c>
      <c r="N137" s="2" t="s">
        <v>515</v>
      </c>
      <c r="O137" s="2" t="s">
        <v>687</v>
      </c>
      <c r="P137" s="2" t="s">
        <v>688</v>
      </c>
      <c r="Q137" s="2" t="s">
        <v>230</v>
      </c>
      <c r="R137" s="2" t="s">
        <v>233</v>
      </c>
      <c r="S137" s="2" t="s">
        <v>680</v>
      </c>
      <c r="T137" s="2" t="s">
        <v>689</v>
      </c>
      <c r="U137" s="2" t="s">
        <v>233</v>
      </c>
      <c r="V137" s="2" t="s">
        <v>233</v>
      </c>
      <c r="W137" s="2"/>
      <c r="X137" s="2" t="s">
        <v>690</v>
      </c>
      <c r="Y137" s="2"/>
      <c r="Z137" s="2" t="s">
        <v>691</v>
      </c>
      <c r="AA137" s="2" t="s">
        <v>234</v>
      </c>
      <c r="AB137" s="2"/>
      <c r="AC137" s="2" t="s">
        <v>28</v>
      </c>
    </row>
    <row r="138" spans="1:29" ht="45" customHeight="1" x14ac:dyDescent="0.3">
      <c r="A138" s="109"/>
      <c r="B138" s="110"/>
      <c r="C138" s="47"/>
      <c r="D138" s="47"/>
      <c r="E138" s="47"/>
      <c r="F138" s="413" t="s">
        <v>457</v>
      </c>
      <c r="G138" s="413"/>
      <c r="H138" s="75"/>
      <c r="I138" s="326">
        <f>SUM(I137)</f>
        <v>498000</v>
      </c>
      <c r="J138" s="50"/>
      <c r="K138" s="75"/>
      <c r="L138" s="75"/>
      <c r="M138" s="75"/>
      <c r="N138" s="75"/>
      <c r="O138" s="75"/>
      <c r="P138" s="75"/>
      <c r="Q138" s="75"/>
      <c r="R138" s="75"/>
      <c r="S138" s="75"/>
      <c r="T138" s="75"/>
      <c r="U138" s="75"/>
      <c r="V138" s="75"/>
      <c r="W138" s="75"/>
      <c r="X138" s="75"/>
      <c r="Y138" s="75"/>
      <c r="Z138" s="75"/>
      <c r="AA138" s="75"/>
      <c r="AB138" s="75"/>
      <c r="AC138" s="75"/>
    </row>
    <row r="139" spans="1:29" ht="45" customHeight="1" x14ac:dyDescent="0.3">
      <c r="A139" s="109"/>
      <c r="B139" s="110"/>
      <c r="C139" s="47"/>
      <c r="D139" s="47"/>
      <c r="E139" s="47"/>
      <c r="F139" s="76"/>
      <c r="G139" s="77"/>
      <c r="H139" s="75"/>
      <c r="I139" s="319"/>
      <c r="J139" s="50"/>
      <c r="K139" s="75"/>
      <c r="L139" s="75"/>
      <c r="M139" s="75"/>
      <c r="N139" s="75"/>
      <c r="O139" s="75"/>
      <c r="P139" s="75"/>
      <c r="Q139" s="75"/>
      <c r="R139" s="75"/>
      <c r="S139" s="75"/>
      <c r="T139" s="75"/>
      <c r="U139" s="75"/>
      <c r="V139" s="75"/>
      <c r="W139" s="75"/>
      <c r="X139" s="75"/>
      <c r="Y139" s="75"/>
      <c r="Z139" s="75"/>
      <c r="AA139" s="75"/>
      <c r="AB139" s="75"/>
      <c r="AC139" s="75"/>
    </row>
    <row r="140" spans="1:29" ht="45" customHeight="1" x14ac:dyDescent="0.3">
      <c r="A140" s="52">
        <v>14</v>
      </c>
      <c r="B140" s="78" t="s">
        <v>98</v>
      </c>
      <c r="C140" s="55"/>
      <c r="D140" s="55"/>
      <c r="E140" s="55"/>
      <c r="F140" s="55"/>
      <c r="G140" s="55"/>
      <c r="H140" s="79"/>
      <c r="I140" s="320"/>
      <c r="J140" s="80"/>
      <c r="K140" s="59"/>
      <c r="L140" s="55"/>
      <c r="M140" s="55"/>
      <c r="N140" s="55"/>
      <c r="O140" s="59"/>
      <c r="P140" s="59"/>
      <c r="Q140" s="55"/>
      <c r="R140" s="55"/>
      <c r="S140" s="55"/>
      <c r="T140" s="55"/>
      <c r="U140" s="55"/>
      <c r="V140" s="55"/>
      <c r="W140" s="55"/>
      <c r="X140" s="55"/>
      <c r="Y140" s="55"/>
      <c r="Z140" s="55"/>
      <c r="AA140" s="55"/>
      <c r="AB140" s="55"/>
      <c r="AC140" s="55"/>
    </row>
    <row r="141" spans="1:29" ht="45" customHeight="1" x14ac:dyDescent="0.3">
      <c r="A141" s="81">
        <v>1</v>
      </c>
      <c r="B141" s="82" t="s">
        <v>692</v>
      </c>
      <c r="C141" s="81" t="s">
        <v>693</v>
      </c>
      <c r="D141" s="81" t="s">
        <v>80</v>
      </c>
      <c r="E141" s="60" t="s">
        <v>28</v>
      </c>
      <c r="F141" s="2" t="s">
        <v>28</v>
      </c>
      <c r="G141" s="2">
        <v>1981</v>
      </c>
      <c r="H141" s="104" t="s">
        <v>222</v>
      </c>
      <c r="I141" s="321">
        <v>4984000</v>
      </c>
      <c r="J141" s="6" t="s">
        <v>694</v>
      </c>
      <c r="K141" s="5" t="s">
        <v>695</v>
      </c>
      <c r="L141" s="2" t="s">
        <v>253</v>
      </c>
      <c r="M141" s="2" t="s">
        <v>463</v>
      </c>
      <c r="N141" s="2" t="s">
        <v>696</v>
      </c>
      <c r="O141" s="2" t="s">
        <v>697</v>
      </c>
      <c r="P141" s="2"/>
      <c r="Q141" s="2" t="s">
        <v>354</v>
      </c>
      <c r="R141" s="2" t="s">
        <v>354</v>
      </c>
      <c r="S141" s="2" t="s">
        <v>698</v>
      </c>
      <c r="T141" s="2" t="s">
        <v>233</v>
      </c>
      <c r="U141" s="2" t="s">
        <v>233</v>
      </c>
      <c r="V141" s="2" t="s">
        <v>354</v>
      </c>
      <c r="W141" s="2"/>
      <c r="X141" s="2" t="s">
        <v>699</v>
      </c>
      <c r="Y141" s="2"/>
      <c r="Z141" s="2">
        <v>4</v>
      </c>
      <c r="AA141" s="2" t="s">
        <v>700</v>
      </c>
      <c r="AB141" s="2"/>
      <c r="AC141" s="2" t="s">
        <v>701</v>
      </c>
    </row>
    <row r="142" spans="1:29" ht="45" customHeight="1" x14ac:dyDescent="0.3">
      <c r="A142" s="2">
        <v>2</v>
      </c>
      <c r="B142" s="1" t="s">
        <v>702</v>
      </c>
      <c r="C142" s="2" t="s">
        <v>703</v>
      </c>
      <c r="D142" s="2" t="s">
        <v>80</v>
      </c>
      <c r="E142" s="90" t="s">
        <v>28</v>
      </c>
      <c r="F142" s="2" t="s">
        <v>28</v>
      </c>
      <c r="G142" s="2">
        <v>1981</v>
      </c>
      <c r="H142" s="104" t="s">
        <v>222</v>
      </c>
      <c r="I142" s="321">
        <v>38000</v>
      </c>
      <c r="J142" s="6" t="s">
        <v>694</v>
      </c>
      <c r="K142" s="68" t="s">
        <v>28</v>
      </c>
      <c r="L142" s="2"/>
      <c r="M142" s="2"/>
      <c r="N142" s="2"/>
      <c r="O142" s="2" t="s">
        <v>704</v>
      </c>
      <c r="P142" s="2"/>
      <c r="Q142" s="2"/>
      <c r="R142" s="2" t="s">
        <v>354</v>
      </c>
      <c r="S142" s="2" t="s">
        <v>232</v>
      </c>
      <c r="T142" s="2" t="s">
        <v>233</v>
      </c>
      <c r="U142" s="2" t="s">
        <v>232</v>
      </c>
      <c r="V142" s="2" t="s">
        <v>354</v>
      </c>
      <c r="W142" s="2"/>
      <c r="X142" s="2" t="s">
        <v>705</v>
      </c>
      <c r="Y142" s="2"/>
      <c r="Z142" s="2">
        <v>1</v>
      </c>
      <c r="AA142" s="2" t="s">
        <v>28</v>
      </c>
      <c r="AB142" s="2"/>
      <c r="AC142" s="2" t="s">
        <v>28</v>
      </c>
    </row>
    <row r="143" spans="1:29" ht="45" customHeight="1" x14ac:dyDescent="0.3">
      <c r="A143" s="47"/>
      <c r="B143" s="46"/>
      <c r="C143" s="47"/>
      <c r="D143" s="47"/>
      <c r="E143" s="47"/>
      <c r="F143" s="413" t="s">
        <v>457</v>
      </c>
      <c r="G143" s="413"/>
      <c r="H143" s="75"/>
      <c r="I143" s="326">
        <f>SUM(I141:I142)</f>
        <v>5022000</v>
      </c>
      <c r="J143" s="50"/>
      <c r="K143" s="75"/>
      <c r="L143" s="75"/>
      <c r="M143" s="75"/>
      <c r="N143" s="75"/>
      <c r="O143" s="75"/>
      <c r="P143" s="75"/>
      <c r="Q143" s="75"/>
      <c r="R143" s="75"/>
      <c r="S143" s="75"/>
      <c r="T143" s="75"/>
      <c r="U143" s="75"/>
      <c r="V143" s="75"/>
      <c r="W143" s="75"/>
      <c r="X143" s="75"/>
      <c r="Y143" s="75"/>
      <c r="Z143" s="75"/>
      <c r="AA143" s="75"/>
      <c r="AB143" s="75"/>
      <c r="AC143" s="75"/>
    </row>
    <row r="144" spans="1:29" ht="45" customHeight="1" x14ac:dyDescent="0.3">
      <c r="A144" s="47"/>
      <c r="B144" s="46"/>
      <c r="C144" s="47"/>
      <c r="D144" s="47"/>
      <c r="E144" s="47"/>
      <c r="F144" s="76"/>
      <c r="G144" s="77"/>
      <c r="H144" s="75"/>
      <c r="I144" s="319"/>
      <c r="J144" s="50"/>
      <c r="K144" s="75"/>
      <c r="L144" s="75"/>
      <c r="M144" s="75"/>
      <c r="N144" s="75"/>
      <c r="O144" s="75"/>
      <c r="P144" s="75"/>
      <c r="Q144" s="75"/>
      <c r="R144" s="75"/>
      <c r="S144" s="75"/>
      <c r="T144" s="75"/>
      <c r="U144" s="75"/>
      <c r="V144" s="75"/>
      <c r="W144" s="75"/>
      <c r="X144" s="75"/>
      <c r="Y144" s="75"/>
      <c r="Z144" s="75"/>
      <c r="AA144" s="75"/>
      <c r="AB144" s="75"/>
      <c r="AC144" s="75"/>
    </row>
    <row r="145" spans="1:29" ht="45" customHeight="1" x14ac:dyDescent="0.3">
      <c r="A145" s="52">
        <v>15</v>
      </c>
      <c r="B145" s="78" t="s">
        <v>102</v>
      </c>
      <c r="C145" s="55"/>
      <c r="D145" s="55"/>
      <c r="E145" s="55"/>
      <c r="F145" s="55"/>
      <c r="G145" s="55"/>
      <c r="H145" s="79"/>
      <c r="I145" s="320"/>
      <c r="J145" s="80"/>
      <c r="K145" s="59"/>
      <c r="L145" s="55"/>
      <c r="M145" s="55"/>
      <c r="N145" s="55"/>
      <c r="O145" s="59"/>
      <c r="P145" s="59"/>
      <c r="Q145" s="55"/>
      <c r="R145" s="55"/>
      <c r="S145" s="55"/>
      <c r="T145" s="55"/>
      <c r="U145" s="55"/>
      <c r="V145" s="55"/>
      <c r="W145" s="55"/>
      <c r="X145" s="55"/>
      <c r="Y145" s="55"/>
      <c r="Z145" s="55"/>
      <c r="AA145" s="55"/>
      <c r="AB145" s="55"/>
      <c r="AC145" s="55"/>
    </row>
    <row r="146" spans="1:29" ht="45" customHeight="1" x14ac:dyDescent="0.3">
      <c r="A146" s="81">
        <v>1</v>
      </c>
      <c r="B146" s="82" t="s">
        <v>706</v>
      </c>
      <c r="C146" s="81" t="s">
        <v>707</v>
      </c>
      <c r="D146" s="81" t="s">
        <v>80</v>
      </c>
      <c r="E146" s="60" t="s">
        <v>28</v>
      </c>
      <c r="F146" s="2" t="s">
        <v>28</v>
      </c>
      <c r="G146" s="2">
        <v>1976</v>
      </c>
      <c r="H146" s="104" t="s">
        <v>222</v>
      </c>
      <c r="I146" s="321">
        <v>1481000</v>
      </c>
      <c r="J146" s="6" t="s">
        <v>708</v>
      </c>
      <c r="K146" s="5" t="s">
        <v>709</v>
      </c>
      <c r="L146" s="2" t="s">
        <v>710</v>
      </c>
      <c r="M146" s="2" t="s">
        <v>710</v>
      </c>
      <c r="N146" s="2" t="s">
        <v>408</v>
      </c>
      <c r="O146" s="2" t="s">
        <v>711</v>
      </c>
      <c r="P146" s="2" t="s">
        <v>712</v>
      </c>
      <c r="Q146" s="2" t="s">
        <v>230</v>
      </c>
      <c r="R146" s="2" t="s">
        <v>354</v>
      </c>
      <c r="S146" s="2" t="s">
        <v>399</v>
      </c>
      <c r="T146" s="2" t="s">
        <v>230</v>
      </c>
      <c r="U146" s="2" t="s">
        <v>230</v>
      </c>
      <c r="V146" s="2" t="s">
        <v>230</v>
      </c>
      <c r="W146" s="2"/>
      <c r="X146" s="2">
        <v>422</v>
      </c>
      <c r="Y146" s="2"/>
      <c r="Z146" s="2">
        <v>1</v>
      </c>
      <c r="AA146" s="2" t="s">
        <v>80</v>
      </c>
      <c r="AB146" s="2"/>
      <c r="AC146" s="2" t="s">
        <v>28</v>
      </c>
    </row>
    <row r="147" spans="1:29" ht="45" customHeight="1" x14ac:dyDescent="0.3">
      <c r="A147" s="47"/>
      <c r="B147" s="46"/>
      <c r="C147" s="47"/>
      <c r="D147" s="47"/>
      <c r="E147" s="47"/>
      <c r="F147" s="413" t="s">
        <v>457</v>
      </c>
      <c r="G147" s="413"/>
      <c r="H147" s="75"/>
      <c r="I147" s="326">
        <f>SUM(I146)</f>
        <v>1481000</v>
      </c>
      <c r="J147" s="50"/>
      <c r="K147" s="75"/>
      <c r="L147" s="75"/>
      <c r="M147" s="75"/>
      <c r="N147" s="75"/>
      <c r="O147" s="75"/>
      <c r="P147" s="75"/>
      <c r="Q147" s="75"/>
      <c r="R147" s="75"/>
      <c r="S147" s="75"/>
      <c r="T147" s="75"/>
      <c r="U147" s="75"/>
      <c r="V147" s="75"/>
      <c r="W147" s="75"/>
      <c r="X147" s="75"/>
      <c r="Y147" s="75"/>
      <c r="Z147" s="75"/>
      <c r="AA147" s="75"/>
      <c r="AB147" s="75"/>
      <c r="AC147" s="75"/>
    </row>
    <row r="148" spans="1:29" ht="45" customHeight="1" x14ac:dyDescent="0.3">
      <c r="A148" s="47"/>
      <c r="B148" s="46"/>
      <c r="C148" s="47"/>
      <c r="D148" s="47"/>
      <c r="E148" s="47"/>
      <c r="F148" s="76"/>
      <c r="G148" s="77"/>
      <c r="H148" s="75"/>
      <c r="I148" s="319"/>
      <c r="J148" s="50"/>
      <c r="K148" s="75"/>
      <c r="L148" s="75"/>
      <c r="M148" s="75"/>
      <c r="N148" s="75"/>
      <c r="O148" s="75"/>
      <c r="P148" s="75"/>
      <c r="Q148" s="75"/>
      <c r="R148" s="75"/>
      <c r="S148" s="75"/>
      <c r="T148" s="75"/>
      <c r="U148" s="75"/>
      <c r="V148" s="75"/>
      <c r="W148" s="75"/>
      <c r="X148" s="75"/>
      <c r="Y148" s="75"/>
      <c r="Z148" s="75"/>
      <c r="AA148" s="75"/>
      <c r="AB148" s="75"/>
      <c r="AC148" s="75"/>
    </row>
    <row r="149" spans="1:29" ht="45" customHeight="1" x14ac:dyDescent="0.3">
      <c r="A149" s="52">
        <v>16</v>
      </c>
      <c r="B149" s="78" t="s">
        <v>106</v>
      </c>
      <c r="C149" s="55"/>
      <c r="D149" s="55"/>
      <c r="E149" s="55"/>
      <c r="F149" s="55"/>
      <c r="G149" s="55"/>
      <c r="H149" s="79"/>
      <c r="I149" s="320"/>
      <c r="J149" s="80"/>
      <c r="K149" s="59"/>
      <c r="L149" s="55"/>
      <c r="M149" s="55"/>
      <c r="N149" s="55"/>
      <c r="O149" s="59"/>
      <c r="P149" s="59"/>
      <c r="Q149" s="55"/>
      <c r="R149" s="55"/>
      <c r="S149" s="55"/>
      <c r="T149" s="55"/>
      <c r="U149" s="55"/>
      <c r="V149" s="55"/>
      <c r="W149" s="55"/>
      <c r="X149" s="55"/>
      <c r="Y149" s="55"/>
      <c r="Z149" s="55"/>
      <c r="AA149" s="55"/>
      <c r="AB149" s="55"/>
      <c r="AC149" s="55"/>
    </row>
    <row r="150" spans="1:29" ht="45" customHeight="1" x14ac:dyDescent="0.3">
      <c r="A150" s="81">
        <v>1</v>
      </c>
      <c r="B150" s="82" t="s">
        <v>713</v>
      </c>
      <c r="C150" s="81" t="s">
        <v>714</v>
      </c>
      <c r="D150" s="81" t="s">
        <v>80</v>
      </c>
      <c r="E150" s="60" t="s">
        <v>329</v>
      </c>
      <c r="F150" s="2" t="s">
        <v>329</v>
      </c>
      <c r="G150" s="2"/>
      <c r="H150" s="104" t="s">
        <v>222</v>
      </c>
      <c r="I150" s="329">
        <v>602000</v>
      </c>
      <c r="J150" s="6" t="s">
        <v>715</v>
      </c>
      <c r="K150" s="5" t="s">
        <v>716</v>
      </c>
      <c r="L150" s="2" t="s">
        <v>294</v>
      </c>
      <c r="M150" s="2" t="s">
        <v>294</v>
      </c>
      <c r="N150" s="2" t="s">
        <v>717</v>
      </c>
      <c r="O150" s="2" t="s">
        <v>257</v>
      </c>
      <c r="P150" s="2" t="s">
        <v>257</v>
      </c>
      <c r="Q150" s="2" t="s">
        <v>233</v>
      </c>
      <c r="R150" s="2" t="s">
        <v>233</v>
      </c>
      <c r="S150" s="2" t="s">
        <v>233</v>
      </c>
      <c r="T150" s="2" t="s">
        <v>233</v>
      </c>
      <c r="U150" s="2" t="s">
        <v>233</v>
      </c>
      <c r="V150" s="2" t="s">
        <v>233</v>
      </c>
      <c r="W150" s="2"/>
      <c r="X150" s="2">
        <v>369.9</v>
      </c>
      <c r="Y150" s="2"/>
      <c r="Z150" s="2">
        <v>2</v>
      </c>
      <c r="AA150" s="2" t="s">
        <v>28</v>
      </c>
      <c r="AB150" s="2"/>
      <c r="AC150" s="2" t="s">
        <v>718</v>
      </c>
    </row>
    <row r="151" spans="1:29" ht="45" customHeight="1" x14ac:dyDescent="0.3">
      <c r="A151" s="47"/>
      <c r="B151" s="46"/>
      <c r="C151" s="47"/>
      <c r="D151" s="47"/>
      <c r="E151" s="47"/>
      <c r="F151" s="413" t="s">
        <v>457</v>
      </c>
      <c r="G151" s="413"/>
      <c r="H151" s="75"/>
      <c r="I151" s="326">
        <f>SUM(I150)</f>
        <v>602000</v>
      </c>
      <c r="J151" s="50"/>
      <c r="K151" s="75"/>
      <c r="L151" s="75"/>
      <c r="M151" s="75"/>
      <c r="N151" s="75"/>
      <c r="O151" s="75"/>
      <c r="P151" s="75"/>
      <c r="Q151" s="75"/>
      <c r="R151" s="75"/>
      <c r="S151" s="75"/>
      <c r="T151" s="75"/>
      <c r="U151" s="75"/>
      <c r="V151" s="75"/>
      <c r="W151" s="75"/>
      <c r="X151" s="75"/>
      <c r="Y151" s="75"/>
      <c r="Z151" s="75"/>
      <c r="AA151" s="75"/>
      <c r="AB151" s="75"/>
      <c r="AC151" s="75"/>
    </row>
    <row r="152" spans="1:29" ht="45" customHeight="1" x14ac:dyDescent="0.3">
      <c r="A152" s="47"/>
      <c r="B152" s="46"/>
      <c r="C152" s="47"/>
      <c r="D152" s="47"/>
      <c r="E152" s="47"/>
      <c r="F152" s="76"/>
      <c r="G152" s="77"/>
      <c r="H152" s="75"/>
      <c r="I152" s="319"/>
      <c r="J152" s="50"/>
      <c r="K152" s="75"/>
      <c r="L152" s="75"/>
      <c r="M152" s="75"/>
      <c r="N152" s="75"/>
      <c r="O152" s="75"/>
      <c r="P152" s="75"/>
      <c r="Q152" s="75"/>
      <c r="R152" s="75"/>
      <c r="S152" s="75"/>
      <c r="T152" s="75"/>
      <c r="U152" s="75"/>
      <c r="V152" s="75"/>
      <c r="W152" s="75"/>
      <c r="X152" s="75"/>
      <c r="Y152" s="75"/>
      <c r="Z152" s="75"/>
      <c r="AA152" s="75"/>
      <c r="AB152" s="75"/>
      <c r="AC152" s="75"/>
    </row>
    <row r="153" spans="1:29" ht="45" customHeight="1" x14ac:dyDescent="0.3">
      <c r="A153" s="52">
        <v>17</v>
      </c>
      <c r="B153" s="78" t="s">
        <v>110</v>
      </c>
      <c r="C153" s="55"/>
      <c r="D153" s="55"/>
      <c r="E153" s="55"/>
      <c r="F153" s="55"/>
      <c r="G153" s="55"/>
      <c r="H153" s="79"/>
      <c r="I153" s="320"/>
      <c r="J153" s="80"/>
      <c r="K153" s="59"/>
      <c r="L153" s="55"/>
      <c r="M153" s="55"/>
      <c r="N153" s="55"/>
      <c r="O153" s="59"/>
      <c r="P153" s="59"/>
      <c r="Q153" s="55"/>
      <c r="R153" s="55"/>
      <c r="S153" s="55"/>
      <c r="T153" s="55"/>
      <c r="U153" s="55"/>
      <c r="V153" s="55"/>
      <c r="W153" s="55"/>
      <c r="X153" s="55"/>
      <c r="Y153" s="55"/>
      <c r="Z153" s="55"/>
      <c r="AA153" s="55"/>
      <c r="AB153" s="55"/>
      <c r="AC153" s="55"/>
    </row>
    <row r="154" spans="1:29" ht="45" customHeight="1" x14ac:dyDescent="0.3">
      <c r="A154" s="81">
        <v>1</v>
      </c>
      <c r="B154" s="82" t="s">
        <v>719</v>
      </c>
      <c r="C154" s="81" t="s">
        <v>610</v>
      </c>
      <c r="D154" s="81" t="s">
        <v>80</v>
      </c>
      <c r="E154" s="60" t="s">
        <v>329</v>
      </c>
      <c r="F154" s="2" t="s">
        <v>329</v>
      </c>
      <c r="G154" s="2">
        <v>1987</v>
      </c>
      <c r="H154" s="105"/>
      <c r="I154" s="321"/>
      <c r="J154" s="6" t="s">
        <v>720</v>
      </c>
      <c r="K154" s="111" t="s">
        <v>721</v>
      </c>
      <c r="L154" s="2" t="s">
        <v>722</v>
      </c>
      <c r="M154" s="2" t="s">
        <v>238</v>
      </c>
      <c r="N154" s="2" t="s">
        <v>723</v>
      </c>
      <c r="O154" s="65" t="s">
        <v>724</v>
      </c>
      <c r="P154" s="65" t="s">
        <v>725</v>
      </c>
      <c r="Q154" s="2" t="s">
        <v>233</v>
      </c>
      <c r="R154" s="2" t="s">
        <v>652</v>
      </c>
      <c r="S154" s="2" t="s">
        <v>652</v>
      </c>
      <c r="T154" s="2" t="s">
        <v>652</v>
      </c>
      <c r="U154" s="2" t="s">
        <v>652</v>
      </c>
      <c r="V154" s="2" t="s">
        <v>233</v>
      </c>
      <c r="W154" s="2"/>
      <c r="X154" s="67" t="s">
        <v>726</v>
      </c>
      <c r="Y154" s="67">
        <v>464.09</v>
      </c>
      <c r="Z154" s="2">
        <v>2</v>
      </c>
      <c r="AA154" s="2" t="s">
        <v>460</v>
      </c>
      <c r="AB154" s="2"/>
      <c r="AC154" s="2" t="s">
        <v>727</v>
      </c>
    </row>
    <row r="155" spans="1:29" ht="45" customHeight="1" x14ac:dyDescent="0.3">
      <c r="A155" s="47"/>
      <c r="B155" s="46"/>
      <c r="C155" s="47"/>
      <c r="D155" s="47"/>
      <c r="E155" s="47"/>
      <c r="F155" s="47"/>
      <c r="G155" s="75"/>
      <c r="H155" s="75"/>
      <c r="I155" s="319"/>
      <c r="J155" s="50"/>
      <c r="K155" s="75"/>
      <c r="L155" s="75"/>
      <c r="M155" s="75"/>
      <c r="N155" s="75"/>
      <c r="O155" s="75"/>
      <c r="P155" s="75"/>
      <c r="Q155" s="75"/>
      <c r="R155" s="75"/>
      <c r="S155" s="75"/>
      <c r="T155" s="75"/>
      <c r="U155" s="75"/>
      <c r="V155" s="75"/>
      <c r="W155" s="75"/>
      <c r="X155" s="75"/>
      <c r="Y155" s="75"/>
      <c r="Z155" s="75"/>
      <c r="AA155" s="75"/>
      <c r="AB155" s="75"/>
      <c r="AC155" s="75"/>
    </row>
    <row r="156" spans="1:29" ht="45" customHeight="1" x14ac:dyDescent="0.3">
      <c r="A156" s="52">
        <v>18</v>
      </c>
      <c r="B156" s="78" t="s">
        <v>728</v>
      </c>
      <c r="C156" s="55"/>
      <c r="D156" s="55"/>
      <c r="E156" s="55"/>
      <c r="F156" s="55"/>
      <c r="G156" s="55"/>
      <c r="H156" s="79"/>
      <c r="I156" s="320"/>
      <c r="J156" s="80"/>
      <c r="K156" s="59"/>
      <c r="L156" s="55"/>
      <c r="M156" s="55"/>
      <c r="N156" s="55"/>
      <c r="O156" s="59"/>
      <c r="P156" s="59"/>
      <c r="Q156" s="55"/>
      <c r="R156" s="55"/>
      <c r="S156" s="55"/>
      <c r="T156" s="55"/>
      <c r="U156" s="55"/>
      <c r="V156" s="55"/>
      <c r="W156" s="55"/>
      <c r="X156" s="55"/>
      <c r="Y156" s="55"/>
      <c r="Z156" s="55"/>
      <c r="AA156" s="55"/>
      <c r="AB156" s="55"/>
      <c r="AC156" s="55"/>
    </row>
    <row r="157" spans="1:29" ht="45" customHeight="1" x14ac:dyDescent="0.3">
      <c r="A157" s="81">
        <v>1</v>
      </c>
      <c r="B157" s="82" t="s">
        <v>692</v>
      </c>
      <c r="C157" s="81" t="s">
        <v>729</v>
      </c>
      <c r="D157" s="81" t="s">
        <v>80</v>
      </c>
      <c r="E157" s="60" t="s">
        <v>28</v>
      </c>
      <c r="F157" s="2" t="s">
        <v>28</v>
      </c>
      <c r="G157" s="2">
        <v>1987</v>
      </c>
      <c r="H157" s="104" t="s">
        <v>222</v>
      </c>
      <c r="I157" s="321">
        <v>2962000</v>
      </c>
      <c r="J157" s="6" t="s">
        <v>730</v>
      </c>
      <c r="K157" s="5" t="s">
        <v>731</v>
      </c>
      <c r="L157" s="2" t="s">
        <v>732</v>
      </c>
      <c r="M157" s="2" t="s">
        <v>733</v>
      </c>
      <c r="N157" s="2" t="s">
        <v>734</v>
      </c>
      <c r="O157" s="2" t="s">
        <v>735</v>
      </c>
      <c r="P157" s="2"/>
      <c r="Q157" s="2" t="s">
        <v>339</v>
      </c>
      <c r="R157" s="2" t="s">
        <v>736</v>
      </c>
      <c r="S157" s="2" t="s">
        <v>339</v>
      </c>
      <c r="T157" s="2" t="s">
        <v>339</v>
      </c>
      <c r="U157" s="2" t="s">
        <v>339</v>
      </c>
      <c r="V157" s="2" t="s">
        <v>339</v>
      </c>
      <c r="W157" s="2"/>
      <c r="X157" s="2" t="s">
        <v>737</v>
      </c>
      <c r="Y157" s="2"/>
      <c r="Z157" s="2">
        <v>3</v>
      </c>
      <c r="AA157" s="2" t="s">
        <v>738</v>
      </c>
      <c r="AB157" s="2"/>
      <c r="AC157" s="2" t="s">
        <v>739</v>
      </c>
    </row>
    <row r="158" spans="1:29" ht="45" customHeight="1" x14ac:dyDescent="0.3">
      <c r="A158" s="47"/>
      <c r="B158" s="46"/>
      <c r="C158" s="47"/>
      <c r="D158" s="47"/>
      <c r="E158" s="47"/>
      <c r="F158" s="413" t="s">
        <v>457</v>
      </c>
      <c r="G158" s="413"/>
      <c r="H158" s="75"/>
      <c r="I158" s="326">
        <f>SUM(I157)</f>
        <v>2962000</v>
      </c>
      <c r="J158" s="50"/>
      <c r="K158" s="75"/>
      <c r="L158" s="75"/>
      <c r="M158" s="75"/>
      <c r="N158" s="75"/>
      <c r="O158" s="75"/>
      <c r="P158" s="75"/>
      <c r="Q158" s="75"/>
      <c r="R158" s="75"/>
      <c r="S158" s="75"/>
      <c r="T158" s="75"/>
      <c r="U158" s="75"/>
      <c r="V158" s="75"/>
      <c r="W158" s="75"/>
      <c r="X158" s="75"/>
      <c r="Y158" s="75"/>
      <c r="Z158" s="75"/>
      <c r="AA158" s="75"/>
      <c r="AB158" s="75"/>
      <c r="AC158" s="75"/>
    </row>
    <row r="159" spans="1:29" ht="45" customHeight="1" x14ac:dyDescent="0.3">
      <c r="A159" s="47"/>
      <c r="B159" s="46"/>
      <c r="C159" s="47"/>
      <c r="D159" s="47"/>
      <c r="E159" s="47"/>
      <c r="F159" s="76"/>
      <c r="G159" s="77"/>
      <c r="H159" s="75"/>
      <c r="I159" s="319"/>
      <c r="J159" s="50"/>
      <c r="K159" s="75"/>
      <c r="L159" s="75"/>
      <c r="M159" s="75"/>
      <c r="N159" s="75"/>
      <c r="O159" s="75"/>
      <c r="P159" s="75"/>
      <c r="Q159" s="75"/>
      <c r="R159" s="75"/>
      <c r="S159" s="75"/>
      <c r="T159" s="75"/>
      <c r="U159" s="75"/>
      <c r="V159" s="75"/>
      <c r="W159" s="75"/>
      <c r="X159" s="75"/>
      <c r="Y159" s="75"/>
      <c r="Z159" s="75"/>
      <c r="AA159" s="75"/>
      <c r="AB159" s="75"/>
      <c r="AC159" s="75"/>
    </row>
    <row r="160" spans="1:29" ht="45" customHeight="1" x14ac:dyDescent="0.3">
      <c r="A160" s="52">
        <v>19</v>
      </c>
      <c r="B160" s="78" t="s">
        <v>117</v>
      </c>
      <c r="C160" s="54"/>
      <c r="D160" s="54"/>
      <c r="E160" s="55"/>
      <c r="F160" s="54"/>
      <c r="G160" s="54"/>
      <c r="H160" s="56"/>
      <c r="I160" s="320"/>
      <c r="J160" s="57"/>
      <c r="K160" s="58"/>
      <c r="L160" s="54"/>
      <c r="M160" s="54"/>
      <c r="N160" s="54"/>
      <c r="O160" s="59"/>
      <c r="P160" s="59"/>
      <c r="Q160" s="54"/>
      <c r="R160" s="54"/>
      <c r="S160" s="54"/>
      <c r="T160" s="54"/>
      <c r="U160" s="54"/>
      <c r="V160" s="54"/>
      <c r="W160" s="54"/>
      <c r="X160" s="54"/>
      <c r="Y160" s="54"/>
      <c r="Z160" s="54"/>
      <c r="AA160" s="54"/>
      <c r="AB160" s="54"/>
      <c r="AC160" s="54"/>
    </row>
    <row r="161" spans="1:29" ht="45" customHeight="1" x14ac:dyDescent="0.3">
      <c r="A161" s="81">
        <v>1</v>
      </c>
      <c r="B161" s="82" t="s">
        <v>740</v>
      </c>
      <c r="C161" s="81" t="s">
        <v>741</v>
      </c>
      <c r="D161" s="81" t="s">
        <v>80</v>
      </c>
      <c r="E161" s="60" t="s">
        <v>329</v>
      </c>
      <c r="F161" s="2" t="s">
        <v>329</v>
      </c>
      <c r="G161" s="2">
        <v>1910</v>
      </c>
      <c r="H161" s="104" t="s">
        <v>222</v>
      </c>
      <c r="I161" s="321">
        <v>1557000</v>
      </c>
      <c r="J161" s="6" t="s">
        <v>742</v>
      </c>
      <c r="K161" s="111" t="s">
        <v>743</v>
      </c>
      <c r="L161" s="2" t="s">
        <v>253</v>
      </c>
      <c r="M161" s="2" t="s">
        <v>396</v>
      </c>
      <c r="N161" s="2" t="s">
        <v>744</v>
      </c>
      <c r="O161" s="2" t="s">
        <v>745</v>
      </c>
      <c r="P161" s="2" t="s">
        <v>746</v>
      </c>
      <c r="Q161" s="2" t="s">
        <v>230</v>
      </c>
      <c r="R161" s="2" t="s">
        <v>230</v>
      </c>
      <c r="S161" s="2" t="s">
        <v>230</v>
      </c>
      <c r="T161" s="2" t="s">
        <v>233</v>
      </c>
      <c r="U161" s="2" t="s">
        <v>232</v>
      </c>
      <c r="V161" s="2" t="s">
        <v>230</v>
      </c>
      <c r="W161" s="2"/>
      <c r="X161" s="2">
        <v>469.09</v>
      </c>
      <c r="Y161" s="2"/>
      <c r="Z161" s="2">
        <v>3</v>
      </c>
      <c r="AA161" s="2" t="s">
        <v>329</v>
      </c>
      <c r="AB161" s="2"/>
      <c r="AC161" s="2" t="s">
        <v>329</v>
      </c>
    </row>
    <row r="162" spans="1:29" ht="45" customHeight="1" x14ac:dyDescent="0.3">
      <c r="A162" s="47"/>
      <c r="B162" s="46"/>
      <c r="C162" s="47"/>
      <c r="D162" s="47"/>
      <c r="E162" s="47"/>
      <c r="F162" s="413" t="s">
        <v>457</v>
      </c>
      <c r="G162" s="413"/>
      <c r="H162" s="75"/>
      <c r="I162" s="326">
        <f>SUM(I161)</f>
        <v>1557000</v>
      </c>
      <c r="J162" s="50"/>
      <c r="K162" s="75"/>
      <c r="L162" s="75"/>
      <c r="M162" s="75"/>
      <c r="N162" s="75"/>
      <c r="O162" s="75"/>
      <c r="P162" s="75"/>
      <c r="Q162" s="75"/>
      <c r="R162" s="75"/>
      <c r="S162" s="75"/>
      <c r="T162" s="75"/>
      <c r="U162" s="75"/>
      <c r="V162" s="75"/>
      <c r="W162" s="75"/>
      <c r="X162" s="75"/>
      <c r="Y162" s="75"/>
      <c r="Z162" s="75"/>
      <c r="AA162" s="75"/>
      <c r="AB162" s="75"/>
      <c r="AC162" s="75"/>
    </row>
    <row r="163" spans="1:29" ht="45" customHeight="1" x14ac:dyDescent="0.3">
      <c r="A163" s="47"/>
      <c r="B163" s="46"/>
      <c r="C163" s="47"/>
      <c r="D163" s="47"/>
      <c r="E163" s="47"/>
      <c r="F163" s="76"/>
      <c r="G163" s="77"/>
      <c r="H163" s="75"/>
      <c r="I163" s="319"/>
      <c r="J163" s="50"/>
      <c r="K163" s="75"/>
      <c r="L163" s="75"/>
      <c r="M163" s="75"/>
      <c r="N163" s="75"/>
      <c r="O163" s="75"/>
      <c r="P163" s="75"/>
      <c r="Q163" s="75"/>
      <c r="R163" s="75"/>
      <c r="S163" s="75"/>
      <c r="T163" s="75"/>
      <c r="U163" s="75"/>
      <c r="V163" s="75"/>
      <c r="W163" s="75"/>
      <c r="X163" s="75"/>
      <c r="Y163" s="75"/>
      <c r="Z163" s="75"/>
      <c r="AA163" s="75"/>
      <c r="AB163" s="75"/>
      <c r="AC163" s="75"/>
    </row>
    <row r="164" spans="1:29" ht="45" customHeight="1" x14ac:dyDescent="0.3">
      <c r="A164" s="52">
        <v>20</v>
      </c>
      <c r="B164" s="78" t="s">
        <v>123</v>
      </c>
      <c r="C164" s="55"/>
      <c r="D164" s="55"/>
      <c r="E164" s="55"/>
      <c r="F164" s="55"/>
      <c r="G164" s="55"/>
      <c r="H164" s="79"/>
      <c r="I164" s="320"/>
      <c r="J164" s="80"/>
      <c r="K164" s="59"/>
      <c r="L164" s="55"/>
      <c r="M164" s="55"/>
      <c r="N164" s="55"/>
      <c r="O164" s="59"/>
      <c r="P164" s="59"/>
      <c r="Q164" s="55"/>
      <c r="R164" s="55"/>
      <c r="S164" s="55"/>
      <c r="T164" s="55"/>
      <c r="U164" s="55"/>
      <c r="V164" s="55"/>
      <c r="W164" s="55"/>
      <c r="X164" s="55"/>
      <c r="Y164" s="55"/>
      <c r="Z164" s="55"/>
      <c r="AA164" s="55"/>
      <c r="AB164" s="55"/>
      <c r="AC164" s="55"/>
    </row>
    <row r="165" spans="1:29" ht="45" customHeight="1" x14ac:dyDescent="0.3">
      <c r="A165" s="81">
        <v>1</v>
      </c>
      <c r="B165" s="82" t="s">
        <v>747</v>
      </c>
      <c r="C165" s="81" t="s">
        <v>748</v>
      </c>
      <c r="D165" s="81" t="s">
        <v>80</v>
      </c>
      <c r="E165" s="60" t="s">
        <v>329</v>
      </c>
      <c r="F165" s="2" t="s">
        <v>460</v>
      </c>
      <c r="G165" s="90">
        <v>1935</v>
      </c>
      <c r="H165" s="61" t="s">
        <v>222</v>
      </c>
      <c r="I165" s="321">
        <v>6417000</v>
      </c>
      <c r="J165" s="6" t="s">
        <v>749</v>
      </c>
      <c r="K165" s="61" t="s">
        <v>750</v>
      </c>
      <c r="L165" s="2" t="s">
        <v>253</v>
      </c>
      <c r="M165" s="2" t="s">
        <v>751</v>
      </c>
      <c r="N165" s="2" t="s">
        <v>752</v>
      </c>
      <c r="O165" s="2"/>
      <c r="P165" s="2" t="s">
        <v>753</v>
      </c>
      <c r="Q165" s="2" t="s">
        <v>230</v>
      </c>
      <c r="R165" s="2" t="s">
        <v>230</v>
      </c>
      <c r="S165" s="2" t="s">
        <v>230</v>
      </c>
      <c r="T165" s="2" t="s">
        <v>339</v>
      </c>
      <c r="U165" s="2" t="s">
        <v>230</v>
      </c>
      <c r="V165" s="2" t="s">
        <v>230</v>
      </c>
      <c r="W165" s="2"/>
      <c r="X165" s="2">
        <v>1888.9</v>
      </c>
      <c r="Y165" s="2"/>
      <c r="Z165" s="2">
        <v>3</v>
      </c>
      <c r="AA165" s="2" t="s">
        <v>329</v>
      </c>
      <c r="AB165" s="2"/>
      <c r="AC165" s="2" t="s">
        <v>329</v>
      </c>
    </row>
    <row r="166" spans="1:29" ht="45" customHeight="1" x14ac:dyDescent="0.3">
      <c r="A166" s="2">
        <v>2</v>
      </c>
      <c r="B166" s="1" t="s">
        <v>754</v>
      </c>
      <c r="C166" s="2" t="s">
        <v>755</v>
      </c>
      <c r="D166" s="2" t="s">
        <v>80</v>
      </c>
      <c r="E166" s="90" t="s">
        <v>329</v>
      </c>
      <c r="F166" s="2" t="s">
        <v>329</v>
      </c>
      <c r="G166" s="90">
        <v>2003</v>
      </c>
      <c r="H166" s="105" t="s">
        <v>250</v>
      </c>
      <c r="I166" s="321">
        <v>5335400.4000000004</v>
      </c>
      <c r="J166" s="6" t="s">
        <v>756</v>
      </c>
      <c r="K166" s="2" t="s">
        <v>750</v>
      </c>
      <c r="L166" s="2" t="s">
        <v>732</v>
      </c>
      <c r="M166" s="2" t="s">
        <v>751</v>
      </c>
      <c r="N166" s="2" t="s">
        <v>515</v>
      </c>
      <c r="O166" s="2" t="s">
        <v>757</v>
      </c>
      <c r="P166" s="2"/>
      <c r="Q166" s="2" t="s">
        <v>230</v>
      </c>
      <c r="R166" s="2" t="s">
        <v>230</v>
      </c>
      <c r="S166" s="2" t="s">
        <v>230</v>
      </c>
      <c r="T166" s="2" t="s">
        <v>230</v>
      </c>
      <c r="U166" s="2" t="s">
        <v>230</v>
      </c>
      <c r="V166" s="2" t="s">
        <v>230</v>
      </c>
      <c r="W166" s="2"/>
      <c r="X166" s="2">
        <v>1592.18</v>
      </c>
      <c r="Y166" s="2"/>
      <c r="Z166" s="2">
        <v>3</v>
      </c>
      <c r="AA166" s="2" t="s">
        <v>329</v>
      </c>
      <c r="AB166" s="2"/>
      <c r="AC166" s="2" t="s">
        <v>329</v>
      </c>
    </row>
    <row r="167" spans="1:29" ht="45" customHeight="1" x14ac:dyDescent="0.3">
      <c r="A167" s="2">
        <v>3</v>
      </c>
      <c r="B167" s="1" t="s">
        <v>758</v>
      </c>
      <c r="C167" s="2" t="s">
        <v>616</v>
      </c>
      <c r="D167" s="2" t="s">
        <v>80</v>
      </c>
      <c r="E167" s="90" t="s">
        <v>329</v>
      </c>
      <c r="F167" s="2" t="s">
        <v>329</v>
      </c>
      <c r="G167" s="90" t="s">
        <v>759</v>
      </c>
      <c r="H167" s="61" t="s">
        <v>222</v>
      </c>
      <c r="I167" s="321">
        <v>938000</v>
      </c>
      <c r="J167" s="6" t="s">
        <v>756</v>
      </c>
      <c r="K167" s="2" t="s">
        <v>750</v>
      </c>
      <c r="L167" s="2" t="s">
        <v>732</v>
      </c>
      <c r="M167" s="2" t="s">
        <v>751</v>
      </c>
      <c r="N167" s="2" t="s">
        <v>515</v>
      </c>
      <c r="O167" s="2" t="s">
        <v>757</v>
      </c>
      <c r="P167" s="2"/>
      <c r="Q167" s="2" t="s">
        <v>230</v>
      </c>
      <c r="R167" s="2" t="s">
        <v>230</v>
      </c>
      <c r="S167" s="2" t="s">
        <v>230</v>
      </c>
      <c r="T167" s="2" t="s">
        <v>230</v>
      </c>
      <c r="U167" s="2" t="s">
        <v>230</v>
      </c>
      <c r="V167" s="2" t="s">
        <v>230</v>
      </c>
      <c r="W167" s="2"/>
      <c r="X167" s="2">
        <v>282.5</v>
      </c>
      <c r="Y167" s="2"/>
      <c r="Z167" s="2">
        <v>2</v>
      </c>
      <c r="AA167" s="2" t="s">
        <v>329</v>
      </c>
      <c r="AB167" s="2"/>
      <c r="AC167" s="2" t="s">
        <v>329</v>
      </c>
    </row>
    <row r="168" spans="1:29" ht="45" customHeight="1" x14ac:dyDescent="0.3">
      <c r="A168" s="81">
        <v>4</v>
      </c>
      <c r="B168" s="1" t="s">
        <v>760</v>
      </c>
      <c r="C168" s="2" t="s">
        <v>761</v>
      </c>
      <c r="D168" s="2" t="s">
        <v>28</v>
      </c>
      <c r="E168" s="90"/>
      <c r="F168" s="2"/>
      <c r="G168" s="90" t="s">
        <v>759</v>
      </c>
      <c r="H168" s="61" t="s">
        <v>250</v>
      </c>
      <c r="I168" s="321">
        <v>7900</v>
      </c>
      <c r="J168" s="6"/>
      <c r="K168" s="2"/>
      <c r="L168" s="2"/>
      <c r="M168" s="2"/>
      <c r="N168" s="2"/>
      <c r="O168" s="2"/>
      <c r="P168" s="2"/>
      <c r="Q168" s="2"/>
      <c r="R168" s="2"/>
      <c r="S168" s="2"/>
      <c r="T168" s="2"/>
      <c r="U168" s="2"/>
      <c r="V168" s="2"/>
      <c r="W168" s="2"/>
      <c r="X168" s="2"/>
      <c r="Y168" s="2"/>
      <c r="Z168" s="2"/>
      <c r="AA168" s="2"/>
      <c r="AB168" s="2"/>
      <c r="AC168" s="2"/>
    </row>
    <row r="169" spans="1:29" ht="45" customHeight="1" x14ac:dyDescent="0.3">
      <c r="A169" s="2">
        <v>5</v>
      </c>
      <c r="B169" s="1" t="s">
        <v>762</v>
      </c>
      <c r="C169" s="2" t="s">
        <v>761</v>
      </c>
      <c r="D169" s="2" t="s">
        <v>80</v>
      </c>
      <c r="E169" s="90" t="s">
        <v>329</v>
      </c>
      <c r="F169" s="2" t="s">
        <v>329</v>
      </c>
      <c r="G169" s="90" t="s">
        <v>759</v>
      </c>
      <c r="H169" s="61" t="s">
        <v>250</v>
      </c>
      <c r="I169" s="321">
        <v>503478.63</v>
      </c>
      <c r="J169" s="6" t="s">
        <v>763</v>
      </c>
      <c r="K169" s="2" t="s">
        <v>764</v>
      </c>
      <c r="L169" s="2" t="s">
        <v>765</v>
      </c>
      <c r="M169" s="2" t="s">
        <v>766</v>
      </c>
      <c r="N169" s="2" t="s">
        <v>767</v>
      </c>
      <c r="O169" s="2" t="s">
        <v>768</v>
      </c>
      <c r="P169" s="2"/>
      <c r="Q169" s="2" t="s">
        <v>399</v>
      </c>
      <c r="R169" s="2" t="s">
        <v>354</v>
      </c>
      <c r="S169" s="2" t="s">
        <v>354</v>
      </c>
      <c r="T169" s="2" t="s">
        <v>354</v>
      </c>
      <c r="U169" s="2" t="s">
        <v>354</v>
      </c>
      <c r="V169" s="2" t="s">
        <v>354</v>
      </c>
      <c r="W169" s="2"/>
      <c r="X169" s="2">
        <v>447.05</v>
      </c>
      <c r="Y169" s="2"/>
      <c r="Z169" s="2">
        <v>1</v>
      </c>
      <c r="AA169" s="2" t="s">
        <v>329</v>
      </c>
      <c r="AB169" s="2"/>
      <c r="AC169" s="2" t="s">
        <v>329</v>
      </c>
    </row>
    <row r="170" spans="1:29" ht="45" customHeight="1" x14ac:dyDescent="0.3">
      <c r="A170" s="81">
        <v>6</v>
      </c>
      <c r="B170" s="1" t="s">
        <v>760</v>
      </c>
      <c r="C170" s="2" t="s">
        <v>761</v>
      </c>
      <c r="D170" s="2" t="s">
        <v>28</v>
      </c>
      <c r="E170" s="90"/>
      <c r="F170" s="2"/>
      <c r="G170" s="90" t="s">
        <v>759</v>
      </c>
      <c r="H170" s="61" t="s">
        <v>250</v>
      </c>
      <c r="I170" s="321">
        <v>3549</v>
      </c>
      <c r="J170" s="6"/>
      <c r="K170" s="2"/>
      <c r="L170" s="2"/>
      <c r="M170" s="2"/>
      <c r="N170" s="2"/>
      <c r="O170" s="2"/>
      <c r="P170" s="2"/>
      <c r="Q170" s="2"/>
      <c r="R170" s="2"/>
      <c r="S170" s="2"/>
      <c r="T170" s="2"/>
      <c r="U170" s="2"/>
      <c r="V170" s="2"/>
      <c r="W170" s="2"/>
      <c r="X170" s="2"/>
      <c r="Y170" s="2"/>
      <c r="Z170" s="2"/>
      <c r="AA170" s="2"/>
      <c r="AB170" s="2"/>
      <c r="AC170" s="2"/>
    </row>
    <row r="171" spans="1:29" ht="45" customHeight="1" x14ac:dyDescent="0.3">
      <c r="A171" s="81">
        <v>9</v>
      </c>
      <c r="B171" s="1" t="s">
        <v>769</v>
      </c>
      <c r="C171" s="2" t="s">
        <v>761</v>
      </c>
      <c r="D171" s="2" t="s">
        <v>80</v>
      </c>
      <c r="E171" s="90" t="s">
        <v>329</v>
      </c>
      <c r="F171" s="2" t="s">
        <v>329</v>
      </c>
      <c r="G171" s="90" t="s">
        <v>759</v>
      </c>
      <c r="H171" s="105" t="s">
        <v>250</v>
      </c>
      <c r="I171" s="321">
        <v>36600</v>
      </c>
      <c r="J171" s="6" t="s">
        <v>756</v>
      </c>
      <c r="K171" s="106"/>
      <c r="L171" s="2" t="s">
        <v>257</v>
      </c>
      <c r="M171" s="2" t="s">
        <v>257</v>
      </c>
      <c r="N171" s="2" t="s">
        <v>257</v>
      </c>
      <c r="O171" s="65" t="s">
        <v>757</v>
      </c>
      <c r="P171" s="65"/>
      <c r="Q171" s="2" t="s">
        <v>257</v>
      </c>
      <c r="R171" s="2" t="s">
        <v>257</v>
      </c>
      <c r="S171" s="2" t="s">
        <v>257</v>
      </c>
      <c r="T171" s="2" t="s">
        <v>257</v>
      </c>
      <c r="U171" s="2" t="s">
        <v>257</v>
      </c>
      <c r="V171" s="2" t="s">
        <v>257</v>
      </c>
      <c r="W171" s="2"/>
      <c r="X171" s="2" t="s">
        <v>257</v>
      </c>
      <c r="Y171" s="2"/>
      <c r="Z171" s="2"/>
      <c r="AA171" s="2" t="s">
        <v>329</v>
      </c>
      <c r="AB171" s="2"/>
      <c r="AC171" s="2" t="s">
        <v>329</v>
      </c>
    </row>
    <row r="172" spans="1:29" ht="45" customHeight="1" x14ac:dyDescent="0.3">
      <c r="A172" s="2">
        <v>10</v>
      </c>
      <c r="B172" s="1" t="s">
        <v>770</v>
      </c>
      <c r="C172" s="2" t="s">
        <v>761</v>
      </c>
      <c r="D172" s="2" t="s">
        <v>80</v>
      </c>
      <c r="E172" s="90" t="s">
        <v>329</v>
      </c>
      <c r="F172" s="2" t="s">
        <v>329</v>
      </c>
      <c r="G172" s="90" t="s">
        <v>759</v>
      </c>
      <c r="H172" s="105" t="s">
        <v>250</v>
      </c>
      <c r="I172" s="321">
        <v>164500</v>
      </c>
      <c r="J172" s="6" t="s">
        <v>756</v>
      </c>
      <c r="K172" s="106"/>
      <c r="L172" s="2" t="s">
        <v>257</v>
      </c>
      <c r="M172" s="2" t="s">
        <v>257</v>
      </c>
      <c r="N172" s="2" t="s">
        <v>257</v>
      </c>
      <c r="O172" s="65" t="s">
        <v>757</v>
      </c>
      <c r="P172" s="65"/>
      <c r="Q172" s="2" t="s">
        <v>257</v>
      </c>
      <c r="R172" s="2" t="s">
        <v>257</v>
      </c>
      <c r="S172" s="2" t="s">
        <v>257</v>
      </c>
      <c r="T172" s="2" t="s">
        <v>257</v>
      </c>
      <c r="U172" s="2" t="s">
        <v>257</v>
      </c>
      <c r="V172" s="2" t="s">
        <v>257</v>
      </c>
      <c r="W172" s="2"/>
      <c r="X172" s="2" t="s">
        <v>771</v>
      </c>
      <c r="Y172" s="2"/>
      <c r="Z172" s="2"/>
      <c r="AA172" s="2" t="s">
        <v>329</v>
      </c>
      <c r="AB172" s="2"/>
      <c r="AC172" s="2" t="s">
        <v>329</v>
      </c>
    </row>
    <row r="173" spans="1:29" ht="45" customHeight="1" x14ac:dyDescent="0.3">
      <c r="A173" s="81">
        <v>11</v>
      </c>
      <c r="B173" s="1" t="s">
        <v>772</v>
      </c>
      <c r="C173" s="2" t="s">
        <v>761</v>
      </c>
      <c r="D173" s="2" t="s">
        <v>80</v>
      </c>
      <c r="E173" s="90" t="s">
        <v>329</v>
      </c>
      <c r="F173" s="2"/>
      <c r="G173" s="90" t="s">
        <v>759</v>
      </c>
      <c r="H173" s="105" t="s">
        <v>250</v>
      </c>
      <c r="I173" s="321">
        <v>91629.13</v>
      </c>
      <c r="J173" s="6" t="s">
        <v>763</v>
      </c>
      <c r="K173" s="106"/>
      <c r="L173" s="2" t="s">
        <v>257</v>
      </c>
      <c r="M173" s="2" t="s">
        <v>257</v>
      </c>
      <c r="N173" s="2" t="s">
        <v>257</v>
      </c>
      <c r="O173" s="65" t="s">
        <v>768</v>
      </c>
      <c r="P173" s="65"/>
      <c r="Q173" s="2" t="s">
        <v>257</v>
      </c>
      <c r="R173" s="2" t="s">
        <v>257</v>
      </c>
      <c r="S173" s="2" t="s">
        <v>257</v>
      </c>
      <c r="T173" s="2" t="s">
        <v>257</v>
      </c>
      <c r="U173" s="2" t="s">
        <v>257</v>
      </c>
      <c r="V173" s="2" t="s">
        <v>257</v>
      </c>
      <c r="W173" s="2"/>
      <c r="X173" s="2" t="s">
        <v>773</v>
      </c>
      <c r="Y173" s="2"/>
      <c r="Z173" s="2"/>
      <c r="AA173" s="2" t="s">
        <v>329</v>
      </c>
      <c r="AB173" s="2"/>
      <c r="AC173" s="2" t="s">
        <v>329</v>
      </c>
    </row>
    <row r="174" spans="1:29" ht="45" customHeight="1" x14ac:dyDescent="0.3">
      <c r="A174" s="2">
        <v>12</v>
      </c>
      <c r="B174" s="1" t="s">
        <v>774</v>
      </c>
      <c r="C174" s="2" t="s">
        <v>761</v>
      </c>
      <c r="D174" s="2" t="s">
        <v>80</v>
      </c>
      <c r="E174" s="90" t="s">
        <v>329</v>
      </c>
      <c r="F174" s="2" t="s">
        <v>329</v>
      </c>
      <c r="G174" s="90">
        <v>2012</v>
      </c>
      <c r="H174" s="105" t="s">
        <v>250</v>
      </c>
      <c r="I174" s="321">
        <v>696288.73</v>
      </c>
      <c r="J174" s="6" t="s">
        <v>775</v>
      </c>
      <c r="K174" s="106"/>
      <c r="L174" s="2" t="s">
        <v>257</v>
      </c>
      <c r="M174" s="2" t="s">
        <v>257</v>
      </c>
      <c r="N174" s="2" t="s">
        <v>257</v>
      </c>
      <c r="O174" s="65" t="s">
        <v>768</v>
      </c>
      <c r="P174" s="65"/>
      <c r="Q174" s="2" t="s">
        <v>257</v>
      </c>
      <c r="R174" s="2" t="s">
        <v>257</v>
      </c>
      <c r="S174" s="2" t="s">
        <v>257</v>
      </c>
      <c r="T174" s="2" t="s">
        <v>257</v>
      </c>
      <c r="U174" s="2" t="s">
        <v>257</v>
      </c>
      <c r="V174" s="2" t="s">
        <v>257</v>
      </c>
      <c r="W174" s="2"/>
      <c r="X174" s="2" t="s">
        <v>776</v>
      </c>
      <c r="Y174" s="2"/>
      <c r="Z174" s="2"/>
      <c r="AA174" s="2" t="s">
        <v>329</v>
      </c>
      <c r="AB174" s="2"/>
      <c r="AC174" s="2" t="s">
        <v>329</v>
      </c>
    </row>
    <row r="175" spans="1:29" ht="45" customHeight="1" x14ac:dyDescent="0.3">
      <c r="A175" s="2">
        <v>13</v>
      </c>
      <c r="B175" s="1" t="s">
        <v>777</v>
      </c>
      <c r="C175" s="2" t="s">
        <v>778</v>
      </c>
      <c r="D175" s="2" t="s">
        <v>80</v>
      </c>
      <c r="E175" s="90" t="s">
        <v>329</v>
      </c>
      <c r="F175" s="2" t="s">
        <v>329</v>
      </c>
      <c r="G175" s="90">
        <v>2012</v>
      </c>
      <c r="H175" s="105" t="s">
        <v>250</v>
      </c>
      <c r="I175" s="321">
        <v>111583.7</v>
      </c>
      <c r="J175" s="6" t="s">
        <v>775</v>
      </c>
      <c r="K175" s="106"/>
      <c r="L175" s="2" t="s">
        <v>257</v>
      </c>
      <c r="M175" s="2" t="s">
        <v>257</v>
      </c>
      <c r="N175" s="2" t="s">
        <v>257</v>
      </c>
      <c r="O175" s="65" t="s">
        <v>768</v>
      </c>
      <c r="P175" s="65"/>
      <c r="Q175" s="2" t="s">
        <v>257</v>
      </c>
      <c r="R175" s="2" t="s">
        <v>257</v>
      </c>
      <c r="S175" s="2" t="s">
        <v>257</v>
      </c>
      <c r="T175" s="2" t="s">
        <v>257</v>
      </c>
      <c r="U175" s="2" t="s">
        <v>257</v>
      </c>
      <c r="V175" s="2" t="s">
        <v>257</v>
      </c>
      <c r="W175" s="2"/>
      <c r="X175" s="2" t="s">
        <v>257</v>
      </c>
      <c r="Y175" s="2"/>
      <c r="Z175" s="2"/>
      <c r="AA175" s="2" t="s">
        <v>329</v>
      </c>
      <c r="AB175" s="2"/>
      <c r="AC175" s="2" t="s">
        <v>329</v>
      </c>
    </row>
    <row r="176" spans="1:29" ht="45" customHeight="1" x14ac:dyDescent="0.3">
      <c r="A176" s="2">
        <v>17</v>
      </c>
      <c r="B176" s="1" t="s">
        <v>779</v>
      </c>
      <c r="C176" s="65" t="s">
        <v>780</v>
      </c>
      <c r="D176" s="2" t="s">
        <v>80</v>
      </c>
      <c r="E176" s="2" t="s">
        <v>329</v>
      </c>
      <c r="F176" s="65" t="s">
        <v>329</v>
      </c>
      <c r="G176" s="112">
        <v>2012</v>
      </c>
      <c r="H176" s="105" t="s">
        <v>250</v>
      </c>
      <c r="I176" s="321">
        <v>624262.47</v>
      </c>
      <c r="J176" s="6" t="s">
        <v>781</v>
      </c>
      <c r="K176" s="65"/>
      <c r="L176" s="65" t="s">
        <v>782</v>
      </c>
      <c r="M176" s="65" t="s">
        <v>455</v>
      </c>
      <c r="N176" s="65" t="s">
        <v>783</v>
      </c>
      <c r="O176" s="65" t="s">
        <v>768</v>
      </c>
      <c r="P176" s="65"/>
      <c r="Q176" s="65" t="s">
        <v>230</v>
      </c>
      <c r="R176" s="65" t="s">
        <v>230</v>
      </c>
      <c r="S176" s="65" t="s">
        <v>230</v>
      </c>
      <c r="T176" s="65" t="s">
        <v>230</v>
      </c>
      <c r="U176" s="65" t="s">
        <v>230</v>
      </c>
      <c r="V176" s="65" t="s">
        <v>230</v>
      </c>
      <c r="W176" s="65"/>
      <c r="X176" s="65">
        <v>238.14</v>
      </c>
      <c r="Y176" s="65"/>
      <c r="Z176" s="113">
        <v>1</v>
      </c>
      <c r="AA176" s="113" t="s">
        <v>329</v>
      </c>
      <c r="AB176" s="113"/>
      <c r="AC176" s="113" t="s">
        <v>329</v>
      </c>
    </row>
    <row r="177" spans="1:29" ht="45" customHeight="1" x14ac:dyDescent="0.3">
      <c r="A177" s="2">
        <v>18</v>
      </c>
      <c r="B177" s="1" t="s">
        <v>784</v>
      </c>
      <c r="C177" s="65" t="s">
        <v>785</v>
      </c>
      <c r="D177" s="2" t="s">
        <v>80</v>
      </c>
      <c r="E177" s="2" t="s">
        <v>329</v>
      </c>
      <c r="F177" s="65" t="s">
        <v>329</v>
      </c>
      <c r="G177" s="112">
        <v>2012</v>
      </c>
      <c r="H177" s="105" t="s">
        <v>250</v>
      </c>
      <c r="I177" s="321">
        <v>562024.31999999995</v>
      </c>
      <c r="J177" s="6" t="s">
        <v>781</v>
      </c>
      <c r="K177" s="65"/>
      <c r="L177" s="65" t="s">
        <v>782</v>
      </c>
      <c r="M177" s="65" t="s">
        <v>766</v>
      </c>
      <c r="N177" s="65" t="s">
        <v>650</v>
      </c>
      <c r="O177" s="65" t="s">
        <v>768</v>
      </c>
      <c r="P177" s="65"/>
      <c r="Q177" s="65" t="s">
        <v>230</v>
      </c>
      <c r="R177" s="65" t="s">
        <v>230</v>
      </c>
      <c r="S177" s="65" t="s">
        <v>257</v>
      </c>
      <c r="T177" s="65" t="s">
        <v>230</v>
      </c>
      <c r="U177" s="65" t="s">
        <v>230</v>
      </c>
      <c r="V177" s="65" t="s">
        <v>230</v>
      </c>
      <c r="W177" s="65"/>
      <c r="X177" s="65">
        <v>216.56</v>
      </c>
      <c r="Y177" s="65"/>
      <c r="Z177" s="113">
        <v>1</v>
      </c>
      <c r="AA177" s="113" t="s">
        <v>329</v>
      </c>
      <c r="AB177" s="113"/>
      <c r="AC177" s="113" t="s">
        <v>329</v>
      </c>
    </row>
    <row r="178" spans="1:29" ht="45" customHeight="1" x14ac:dyDescent="0.3">
      <c r="A178" s="81">
        <v>19</v>
      </c>
      <c r="B178" s="1" t="s">
        <v>786</v>
      </c>
      <c r="C178" s="65" t="s">
        <v>787</v>
      </c>
      <c r="D178" s="2" t="s">
        <v>80</v>
      </c>
      <c r="E178" s="2" t="s">
        <v>329</v>
      </c>
      <c r="F178" s="65" t="s">
        <v>329</v>
      </c>
      <c r="G178" s="112">
        <v>2012</v>
      </c>
      <c r="H178" s="105" t="s">
        <v>250</v>
      </c>
      <c r="I178" s="321">
        <v>633992.38</v>
      </c>
      <c r="J178" s="6" t="s">
        <v>781</v>
      </c>
      <c r="K178" s="65"/>
      <c r="L178" s="65" t="s">
        <v>782</v>
      </c>
      <c r="M178" s="65" t="s">
        <v>766</v>
      </c>
      <c r="N178" s="65" t="s">
        <v>650</v>
      </c>
      <c r="O178" s="65" t="s">
        <v>768</v>
      </c>
      <c r="P178" s="65"/>
      <c r="Q178" s="65" t="s">
        <v>230</v>
      </c>
      <c r="R178" s="65" t="s">
        <v>230</v>
      </c>
      <c r="S178" s="65" t="s">
        <v>230</v>
      </c>
      <c r="T178" s="65" t="s">
        <v>230</v>
      </c>
      <c r="U178" s="65" t="s">
        <v>230</v>
      </c>
      <c r="V178" s="65" t="s">
        <v>230</v>
      </c>
      <c r="W178" s="65"/>
      <c r="X178" s="65">
        <v>249.87</v>
      </c>
      <c r="Y178" s="65"/>
      <c r="Z178" s="113">
        <v>1</v>
      </c>
      <c r="AA178" s="113" t="s">
        <v>329</v>
      </c>
      <c r="AB178" s="113"/>
      <c r="AC178" s="113" t="s">
        <v>329</v>
      </c>
    </row>
    <row r="179" spans="1:29" ht="45" customHeight="1" x14ac:dyDescent="0.3">
      <c r="A179" s="2">
        <v>20</v>
      </c>
      <c r="B179" s="1" t="s">
        <v>758</v>
      </c>
      <c r="C179" s="65" t="s">
        <v>788</v>
      </c>
      <c r="D179" s="2" t="s">
        <v>80</v>
      </c>
      <c r="E179" s="2" t="s">
        <v>329</v>
      </c>
      <c r="F179" s="65" t="s">
        <v>329</v>
      </c>
      <c r="G179" s="112">
        <v>2012</v>
      </c>
      <c r="H179" s="105" t="s">
        <v>250</v>
      </c>
      <c r="I179" s="321">
        <v>547186.93999999994</v>
      </c>
      <c r="J179" s="6" t="s">
        <v>781</v>
      </c>
      <c r="K179" s="65"/>
      <c r="L179" s="65" t="s">
        <v>782</v>
      </c>
      <c r="M179" s="65" t="s">
        <v>766</v>
      </c>
      <c r="N179" s="65" t="s">
        <v>650</v>
      </c>
      <c r="O179" s="65" t="s">
        <v>768</v>
      </c>
      <c r="P179" s="65"/>
      <c r="Q179" s="65" t="s">
        <v>230</v>
      </c>
      <c r="R179" s="65" t="s">
        <v>230</v>
      </c>
      <c r="S179" s="65" t="s">
        <v>230</v>
      </c>
      <c r="T179" s="65" t="s">
        <v>230</v>
      </c>
      <c r="U179" s="65" t="s">
        <v>230</v>
      </c>
      <c r="V179" s="65" t="s">
        <v>230</v>
      </c>
      <c r="W179" s="65"/>
      <c r="X179" s="65">
        <v>209.45</v>
      </c>
      <c r="Y179" s="65"/>
      <c r="Z179" s="113">
        <v>1</v>
      </c>
      <c r="AA179" s="113" t="s">
        <v>329</v>
      </c>
      <c r="AB179" s="113"/>
      <c r="AC179" s="113" t="s">
        <v>329</v>
      </c>
    </row>
    <row r="180" spans="1:29" ht="45" customHeight="1" x14ac:dyDescent="0.3">
      <c r="A180" s="2">
        <v>28</v>
      </c>
      <c r="B180" s="1" t="s">
        <v>789</v>
      </c>
      <c r="C180" s="65" t="s">
        <v>790</v>
      </c>
      <c r="D180" s="2" t="s">
        <v>80</v>
      </c>
      <c r="E180" s="2" t="s">
        <v>329</v>
      </c>
      <c r="F180" s="2" t="s">
        <v>329</v>
      </c>
      <c r="G180" s="112">
        <v>2012</v>
      </c>
      <c r="H180" s="105" t="s">
        <v>250</v>
      </c>
      <c r="I180" s="321">
        <v>169437.74</v>
      </c>
      <c r="J180" s="114" t="s">
        <v>781</v>
      </c>
      <c r="K180" s="65"/>
      <c r="L180" s="65"/>
      <c r="M180" s="65"/>
      <c r="N180" s="65"/>
      <c r="O180" s="65"/>
      <c r="P180" s="65"/>
      <c r="Q180" s="65"/>
      <c r="R180" s="65"/>
      <c r="S180" s="65"/>
      <c r="T180" s="65"/>
      <c r="U180" s="65"/>
      <c r="V180" s="65"/>
      <c r="W180" s="65"/>
      <c r="X180" s="65"/>
      <c r="Y180" s="65"/>
      <c r="Z180" s="113"/>
      <c r="AA180" s="113"/>
      <c r="AB180" s="113"/>
      <c r="AC180" s="113"/>
    </row>
    <row r="181" spans="1:29" ht="45" customHeight="1" x14ac:dyDescent="0.3">
      <c r="A181" s="81">
        <v>29</v>
      </c>
      <c r="B181" s="1" t="s">
        <v>791</v>
      </c>
      <c r="C181" s="65"/>
      <c r="D181" s="2" t="s">
        <v>80</v>
      </c>
      <c r="E181" s="2" t="s">
        <v>329</v>
      </c>
      <c r="F181" s="2" t="s">
        <v>329</v>
      </c>
      <c r="G181" s="112">
        <v>2012</v>
      </c>
      <c r="H181" s="105" t="s">
        <v>250</v>
      </c>
      <c r="I181" s="321">
        <v>82959.039999999994</v>
      </c>
      <c r="J181" s="114" t="s">
        <v>792</v>
      </c>
      <c r="K181" s="65"/>
      <c r="L181" s="65"/>
      <c r="M181" s="65"/>
      <c r="N181" s="65"/>
      <c r="O181" s="65"/>
      <c r="P181" s="65"/>
      <c r="Q181" s="65"/>
      <c r="R181" s="65"/>
      <c r="S181" s="65"/>
      <c r="T181" s="65"/>
      <c r="U181" s="65"/>
      <c r="V181" s="65"/>
      <c r="W181" s="65"/>
      <c r="X181" s="65"/>
      <c r="Y181" s="65"/>
      <c r="Z181" s="113"/>
      <c r="AA181" s="113"/>
      <c r="AB181" s="113"/>
      <c r="AC181" s="113"/>
    </row>
    <row r="182" spans="1:29" ht="45" customHeight="1" x14ac:dyDescent="0.3">
      <c r="A182" s="47"/>
      <c r="B182" s="46"/>
      <c r="C182" s="47"/>
      <c r="D182" s="47"/>
      <c r="E182" s="47"/>
      <c r="F182" s="413" t="s">
        <v>457</v>
      </c>
      <c r="G182" s="413"/>
      <c r="H182" s="75"/>
      <c r="I182" s="326">
        <f>SUM(I165:I181)</f>
        <v>16925792.48</v>
      </c>
      <c r="J182" s="50"/>
      <c r="K182" s="46"/>
      <c r="L182" s="75"/>
      <c r="M182" s="75"/>
      <c r="N182" s="75"/>
      <c r="O182" s="75"/>
      <c r="P182" s="75"/>
      <c r="Q182" s="75"/>
      <c r="R182" s="75"/>
      <c r="S182" s="75"/>
      <c r="T182" s="75"/>
      <c r="U182" s="75"/>
      <c r="V182" s="75"/>
      <c r="W182" s="75"/>
      <c r="X182" s="75"/>
      <c r="Y182" s="75"/>
      <c r="Z182" s="75"/>
      <c r="AA182" s="75"/>
      <c r="AB182" s="75"/>
      <c r="AC182" s="75"/>
    </row>
    <row r="183" spans="1:29" ht="45" customHeight="1" x14ac:dyDescent="0.3">
      <c r="A183" s="47"/>
      <c r="B183" s="46"/>
      <c r="C183" s="47"/>
      <c r="D183" s="47"/>
      <c r="E183" s="47"/>
      <c r="F183" s="76"/>
      <c r="G183" s="77"/>
      <c r="H183" s="75"/>
      <c r="I183" s="319"/>
      <c r="J183" s="50"/>
      <c r="K183" s="75"/>
      <c r="L183" s="75"/>
      <c r="M183" s="75"/>
      <c r="N183" s="75"/>
      <c r="O183" s="75"/>
      <c r="P183" s="75"/>
      <c r="Q183" s="75"/>
      <c r="R183" s="75"/>
      <c r="S183" s="75"/>
      <c r="T183" s="75"/>
      <c r="U183" s="75"/>
      <c r="V183" s="75"/>
      <c r="W183" s="75"/>
      <c r="X183" s="75"/>
      <c r="Y183" s="75"/>
      <c r="Z183" s="75"/>
      <c r="AA183" s="75"/>
      <c r="AB183" s="75"/>
      <c r="AC183" s="75"/>
    </row>
    <row r="184" spans="1:29" ht="45" customHeight="1" x14ac:dyDescent="0.3">
      <c r="A184" s="52">
        <v>21</v>
      </c>
      <c r="B184" s="78" t="s">
        <v>130</v>
      </c>
      <c r="C184" s="54"/>
      <c r="D184" s="54"/>
      <c r="E184" s="55"/>
      <c r="F184" s="54"/>
      <c r="G184" s="54"/>
      <c r="H184" s="56"/>
      <c r="I184" s="320"/>
      <c r="J184" s="57"/>
      <c r="K184" s="58"/>
      <c r="L184" s="54"/>
      <c r="M184" s="54"/>
      <c r="N184" s="54"/>
      <c r="O184" s="59"/>
      <c r="P184" s="59"/>
      <c r="Q184" s="54"/>
      <c r="R184" s="54"/>
      <c r="S184" s="54"/>
      <c r="T184" s="54"/>
      <c r="U184" s="54"/>
      <c r="V184" s="54"/>
      <c r="W184" s="54"/>
      <c r="X184" s="54"/>
      <c r="Y184" s="54"/>
      <c r="Z184" s="54"/>
      <c r="AA184" s="54"/>
      <c r="AB184" s="54"/>
      <c r="AC184" s="54"/>
    </row>
    <row r="185" spans="1:29" ht="45" customHeight="1" x14ac:dyDescent="0.3">
      <c r="A185" s="81">
        <v>1</v>
      </c>
      <c r="B185" s="82" t="s">
        <v>793</v>
      </c>
      <c r="C185" s="81" t="s">
        <v>794</v>
      </c>
      <c r="D185" s="81" t="s">
        <v>80</v>
      </c>
      <c r="E185" s="60" t="s">
        <v>28</v>
      </c>
      <c r="F185" s="2" t="s">
        <v>80</v>
      </c>
      <c r="G185" s="115" t="s">
        <v>795</v>
      </c>
      <c r="H185" s="105" t="s">
        <v>222</v>
      </c>
      <c r="I185" s="321">
        <v>6271000</v>
      </c>
      <c r="J185" s="6" t="s">
        <v>796</v>
      </c>
      <c r="K185" s="5" t="s">
        <v>797</v>
      </c>
      <c r="L185" s="2" t="s">
        <v>253</v>
      </c>
      <c r="M185" s="2" t="s">
        <v>396</v>
      </c>
      <c r="N185" s="2" t="s">
        <v>798</v>
      </c>
      <c r="O185" s="2" t="s">
        <v>799</v>
      </c>
      <c r="P185" s="2" t="s">
        <v>800</v>
      </c>
      <c r="Q185" s="2" t="s">
        <v>801</v>
      </c>
      <c r="R185" s="2" t="s">
        <v>652</v>
      </c>
      <c r="S185" s="2" t="s">
        <v>233</v>
      </c>
      <c r="T185" s="2" t="s">
        <v>652</v>
      </c>
      <c r="U185" s="2" t="s">
        <v>232</v>
      </c>
      <c r="V185" s="2" t="s">
        <v>652</v>
      </c>
      <c r="W185" s="2"/>
      <c r="X185" s="2" t="s">
        <v>802</v>
      </c>
      <c r="Y185" s="2"/>
      <c r="Z185" s="2">
        <v>4</v>
      </c>
      <c r="AA185" s="2" t="s">
        <v>28</v>
      </c>
      <c r="AB185" s="2"/>
      <c r="AC185" s="2" t="s">
        <v>803</v>
      </c>
    </row>
    <row r="186" spans="1:29" ht="45" customHeight="1" x14ac:dyDescent="0.3">
      <c r="A186" s="2">
        <v>2</v>
      </c>
      <c r="B186" s="1" t="s">
        <v>804</v>
      </c>
      <c r="C186" s="2" t="s">
        <v>794</v>
      </c>
      <c r="D186" s="2" t="s">
        <v>80</v>
      </c>
      <c r="E186" s="90" t="s">
        <v>28</v>
      </c>
      <c r="F186" s="2" t="s">
        <v>80</v>
      </c>
      <c r="G186" s="2">
        <v>1906</v>
      </c>
      <c r="H186" s="105" t="s">
        <v>222</v>
      </c>
      <c r="I186" s="321">
        <v>8384000</v>
      </c>
      <c r="J186" s="6" t="s">
        <v>796</v>
      </c>
      <c r="K186" s="68" t="s">
        <v>797</v>
      </c>
      <c r="L186" s="2" t="s">
        <v>253</v>
      </c>
      <c r="M186" s="2" t="s">
        <v>396</v>
      </c>
      <c r="N186" s="2" t="s">
        <v>798</v>
      </c>
      <c r="O186" s="2" t="s">
        <v>799</v>
      </c>
      <c r="P186" s="1" t="s">
        <v>805</v>
      </c>
      <c r="Q186" s="2" t="s">
        <v>801</v>
      </c>
      <c r="R186" s="2" t="s">
        <v>652</v>
      </c>
      <c r="S186" s="2" t="s">
        <v>233</v>
      </c>
      <c r="T186" s="2" t="s">
        <v>652</v>
      </c>
      <c r="U186" s="2" t="s">
        <v>233</v>
      </c>
      <c r="V186" s="2" t="s">
        <v>652</v>
      </c>
      <c r="W186" s="2"/>
      <c r="X186" s="2" t="s">
        <v>806</v>
      </c>
      <c r="Y186" s="2"/>
      <c r="Z186" s="2">
        <v>4</v>
      </c>
      <c r="AA186" s="2" t="s">
        <v>80</v>
      </c>
      <c r="AB186" s="2"/>
      <c r="AC186" s="2" t="s">
        <v>28</v>
      </c>
    </row>
    <row r="187" spans="1:29" ht="45" customHeight="1" x14ac:dyDescent="0.3">
      <c r="A187" s="47"/>
      <c r="B187" s="46"/>
      <c r="C187" s="47"/>
      <c r="D187" s="47"/>
      <c r="E187" s="47"/>
      <c r="F187" s="413" t="s">
        <v>457</v>
      </c>
      <c r="G187" s="413"/>
      <c r="H187" s="75"/>
      <c r="I187" s="326">
        <f>SUM(I185:I186)</f>
        <v>14655000</v>
      </c>
      <c r="J187" s="50"/>
      <c r="K187" s="75"/>
      <c r="L187" s="75"/>
      <c r="M187" s="75"/>
      <c r="N187" s="75"/>
      <c r="O187" s="75"/>
      <c r="P187" s="75"/>
      <c r="Q187" s="75"/>
      <c r="R187" s="75"/>
      <c r="S187" s="75"/>
      <c r="T187" s="75"/>
      <c r="U187" s="75"/>
      <c r="V187" s="75"/>
      <c r="W187" s="75"/>
      <c r="X187" s="75"/>
      <c r="Y187" s="75"/>
      <c r="Z187" s="75"/>
      <c r="AA187" s="75"/>
      <c r="AB187" s="75"/>
      <c r="AC187" s="75"/>
    </row>
    <row r="188" spans="1:29" ht="45" customHeight="1" x14ac:dyDescent="0.3">
      <c r="A188" s="47"/>
      <c r="B188" s="46"/>
      <c r="C188" s="47"/>
      <c r="D188" s="47"/>
      <c r="E188" s="47"/>
      <c r="F188" s="76"/>
      <c r="G188" s="77"/>
      <c r="H188" s="75"/>
      <c r="I188" s="319"/>
      <c r="J188" s="50"/>
      <c r="K188" s="75"/>
      <c r="L188" s="75"/>
      <c r="M188" s="75"/>
      <c r="N188" s="75"/>
      <c r="O188" s="75"/>
      <c r="P188" s="75"/>
      <c r="Q188" s="75"/>
      <c r="R188" s="75"/>
      <c r="S188" s="75"/>
      <c r="T188" s="75"/>
      <c r="U188" s="75"/>
      <c r="V188" s="75"/>
      <c r="W188" s="75"/>
      <c r="X188" s="75"/>
      <c r="Y188" s="75"/>
      <c r="Z188" s="75"/>
      <c r="AA188" s="75"/>
      <c r="AB188" s="75"/>
      <c r="AC188" s="75"/>
    </row>
    <row r="189" spans="1:29" ht="45" customHeight="1" x14ac:dyDescent="0.3">
      <c r="A189" s="52">
        <v>22</v>
      </c>
      <c r="B189" s="78" t="s">
        <v>136</v>
      </c>
      <c r="C189" s="54"/>
      <c r="D189" s="54"/>
      <c r="E189" s="55"/>
      <c r="F189" s="54"/>
      <c r="G189" s="54"/>
      <c r="H189" s="56"/>
      <c r="I189" s="320"/>
      <c r="J189" s="57"/>
      <c r="K189" s="58"/>
      <c r="L189" s="54"/>
      <c r="M189" s="54"/>
      <c r="N189" s="54"/>
      <c r="O189" s="59"/>
      <c r="P189" s="59"/>
      <c r="Q189" s="54"/>
      <c r="R189" s="54"/>
      <c r="S189" s="54"/>
      <c r="T189" s="54"/>
      <c r="U189" s="54"/>
      <c r="V189" s="54"/>
      <c r="W189" s="54"/>
      <c r="X189" s="54"/>
      <c r="Y189" s="54"/>
      <c r="Z189" s="54"/>
      <c r="AA189" s="54"/>
      <c r="AB189" s="54"/>
      <c r="AC189" s="54"/>
    </row>
    <row r="190" spans="1:29" ht="45" customHeight="1" x14ac:dyDescent="0.3">
      <c r="A190" s="81">
        <v>1</v>
      </c>
      <c r="B190" s="82" t="s">
        <v>807</v>
      </c>
      <c r="C190" s="81" t="s">
        <v>808</v>
      </c>
      <c r="D190" s="81" t="s">
        <v>80</v>
      </c>
      <c r="E190" s="60" t="s">
        <v>329</v>
      </c>
      <c r="F190" s="2" t="s">
        <v>329</v>
      </c>
      <c r="G190" s="2">
        <v>1957</v>
      </c>
      <c r="H190" s="105" t="s">
        <v>222</v>
      </c>
      <c r="I190" s="321">
        <v>13596000</v>
      </c>
      <c r="J190" s="6" t="s">
        <v>809</v>
      </c>
      <c r="K190" s="5" t="s">
        <v>810</v>
      </c>
      <c r="L190" s="2" t="s">
        <v>811</v>
      </c>
      <c r="M190" s="2" t="s">
        <v>812</v>
      </c>
      <c r="N190" s="2" t="s">
        <v>813</v>
      </c>
      <c r="O190" s="2" t="s">
        <v>814</v>
      </c>
      <c r="P190" s="2" t="s">
        <v>815</v>
      </c>
      <c r="Q190" s="2" t="s">
        <v>816</v>
      </c>
      <c r="R190" s="2" t="s">
        <v>817</v>
      </c>
      <c r="S190" s="2" t="s">
        <v>818</v>
      </c>
      <c r="T190" s="2" t="s">
        <v>819</v>
      </c>
      <c r="U190" s="2" t="s">
        <v>820</v>
      </c>
      <c r="V190" s="2" t="s">
        <v>820</v>
      </c>
      <c r="W190" s="2"/>
      <c r="X190" s="2">
        <v>5932.1</v>
      </c>
      <c r="Y190" s="2"/>
      <c r="Z190" s="2">
        <v>4</v>
      </c>
      <c r="AA190" s="2" t="s">
        <v>821</v>
      </c>
      <c r="AB190" s="2"/>
      <c r="AC190" s="2" t="s">
        <v>821</v>
      </c>
    </row>
    <row r="191" spans="1:29" ht="45" customHeight="1" x14ac:dyDescent="0.3">
      <c r="A191" s="2">
        <v>2</v>
      </c>
      <c r="B191" s="1" t="s">
        <v>822</v>
      </c>
      <c r="C191" s="2" t="s">
        <v>823</v>
      </c>
      <c r="D191" s="2" t="s">
        <v>80</v>
      </c>
      <c r="E191" s="2" t="s">
        <v>329</v>
      </c>
      <c r="F191" s="2" t="s">
        <v>329</v>
      </c>
      <c r="G191" s="2">
        <v>2010</v>
      </c>
      <c r="H191" s="105" t="s">
        <v>250</v>
      </c>
      <c r="I191" s="321">
        <v>141673.60999999999</v>
      </c>
      <c r="J191" s="6" t="s">
        <v>809</v>
      </c>
      <c r="K191" s="116" t="s">
        <v>824</v>
      </c>
      <c r="L191" s="2" t="s">
        <v>825</v>
      </c>
      <c r="M191" s="2" t="s">
        <v>826</v>
      </c>
      <c r="N191" s="2" t="s">
        <v>827</v>
      </c>
      <c r="O191" s="2" t="s">
        <v>814</v>
      </c>
      <c r="P191" s="2" t="s">
        <v>828</v>
      </c>
      <c r="Q191" s="2" t="s">
        <v>829</v>
      </c>
      <c r="R191" s="2" t="s">
        <v>829</v>
      </c>
      <c r="S191" s="2" t="s">
        <v>830</v>
      </c>
      <c r="T191" s="2" t="s">
        <v>831</v>
      </c>
      <c r="U191" s="2" t="s">
        <v>832</v>
      </c>
      <c r="V191" s="2" t="s">
        <v>829</v>
      </c>
      <c r="W191" s="2"/>
      <c r="X191" s="2">
        <v>81.400000000000006</v>
      </c>
      <c r="Y191" s="2"/>
      <c r="Z191" s="2">
        <v>1</v>
      </c>
      <c r="AA191" s="2" t="s">
        <v>833</v>
      </c>
      <c r="AB191" s="2"/>
      <c r="AC191" s="2" t="s">
        <v>833</v>
      </c>
    </row>
    <row r="192" spans="1:29" ht="45" customHeight="1" x14ac:dyDescent="0.3">
      <c r="A192" s="2">
        <v>3</v>
      </c>
      <c r="B192" s="1" t="s">
        <v>834</v>
      </c>
      <c r="C192" s="2" t="s">
        <v>835</v>
      </c>
      <c r="D192" s="2" t="s">
        <v>27</v>
      </c>
      <c r="E192" s="2" t="s">
        <v>27</v>
      </c>
      <c r="F192" s="2" t="s">
        <v>27</v>
      </c>
      <c r="G192" s="2">
        <v>2018</v>
      </c>
      <c r="H192" s="105" t="s">
        <v>250</v>
      </c>
      <c r="I192" s="321">
        <v>99992.85</v>
      </c>
      <c r="J192" s="6" t="s">
        <v>809</v>
      </c>
      <c r="K192" s="68"/>
      <c r="L192" s="2" t="s">
        <v>27</v>
      </c>
      <c r="M192" s="2" t="s">
        <v>27</v>
      </c>
      <c r="N192" s="2" t="s">
        <v>27</v>
      </c>
      <c r="O192" s="2"/>
      <c r="P192" s="2"/>
      <c r="Q192" s="2"/>
      <c r="R192" s="2"/>
      <c r="S192" s="2"/>
      <c r="T192" s="2"/>
      <c r="U192" s="2"/>
      <c r="V192" s="2"/>
      <c r="W192" s="2"/>
      <c r="X192" s="2"/>
      <c r="Y192" s="2"/>
      <c r="Z192" s="2"/>
      <c r="AA192" s="2"/>
      <c r="AB192" s="2"/>
      <c r="AC192" s="2"/>
    </row>
    <row r="193" spans="1:29" ht="45" customHeight="1" x14ac:dyDescent="0.3">
      <c r="A193" s="47"/>
      <c r="B193" s="46"/>
      <c r="C193" s="47"/>
      <c r="D193" s="47"/>
      <c r="E193" s="47"/>
      <c r="F193" s="412" t="s">
        <v>457</v>
      </c>
      <c r="G193" s="412"/>
      <c r="H193" s="75"/>
      <c r="I193" s="326">
        <f>SUM(I190:I192)</f>
        <v>13837666.459999999</v>
      </c>
      <c r="J193" s="50"/>
      <c r="K193" s="75"/>
      <c r="L193" s="75"/>
      <c r="M193" s="75"/>
      <c r="N193" s="75"/>
      <c r="O193" s="75"/>
      <c r="P193" s="75"/>
      <c r="Q193" s="75"/>
      <c r="R193" s="75"/>
      <c r="S193" s="75"/>
      <c r="T193" s="75"/>
      <c r="U193" s="75"/>
      <c r="V193" s="75"/>
      <c r="W193" s="75"/>
      <c r="X193" s="75"/>
      <c r="Y193" s="75"/>
      <c r="Z193" s="75"/>
      <c r="AA193" s="75"/>
      <c r="AB193" s="75"/>
      <c r="AC193" s="75"/>
    </row>
    <row r="194" spans="1:29" ht="45" customHeight="1" x14ac:dyDescent="0.3">
      <c r="A194" s="47"/>
      <c r="B194" s="46"/>
      <c r="C194" s="47"/>
      <c r="D194" s="47"/>
      <c r="E194" s="47"/>
      <c r="F194" s="76"/>
      <c r="G194" s="77"/>
      <c r="H194" s="75"/>
      <c r="I194" s="319"/>
      <c r="J194" s="50"/>
      <c r="K194" s="75"/>
      <c r="L194" s="75"/>
      <c r="M194" s="75"/>
      <c r="N194" s="75"/>
      <c r="O194" s="75"/>
      <c r="P194" s="75"/>
      <c r="Q194" s="75"/>
      <c r="R194" s="75"/>
      <c r="S194" s="75"/>
      <c r="T194" s="75"/>
      <c r="U194" s="75"/>
      <c r="V194" s="75"/>
      <c r="W194" s="75"/>
      <c r="X194" s="75"/>
      <c r="Y194" s="75"/>
      <c r="Z194" s="75"/>
      <c r="AA194" s="75"/>
      <c r="AB194" s="75"/>
      <c r="AC194" s="75"/>
    </row>
    <row r="195" spans="1:29" ht="45" customHeight="1" x14ac:dyDescent="0.3">
      <c r="A195" s="52">
        <v>23</v>
      </c>
      <c r="B195" s="78" t="s">
        <v>143</v>
      </c>
      <c r="C195" s="54"/>
      <c r="D195" s="54"/>
      <c r="E195" s="55"/>
      <c r="F195" s="54"/>
      <c r="G195" s="54"/>
      <c r="H195" s="56"/>
      <c r="I195" s="320"/>
      <c r="J195" s="57"/>
      <c r="K195" s="58"/>
      <c r="L195" s="54"/>
      <c r="M195" s="54"/>
      <c r="N195" s="54"/>
      <c r="O195" s="59"/>
      <c r="P195" s="59"/>
      <c r="Q195" s="54"/>
      <c r="R195" s="54"/>
      <c r="S195" s="54"/>
      <c r="T195" s="54"/>
      <c r="U195" s="54"/>
      <c r="V195" s="54"/>
      <c r="W195" s="54"/>
      <c r="X195" s="54"/>
      <c r="Y195" s="54"/>
      <c r="Z195" s="54"/>
      <c r="AA195" s="54"/>
      <c r="AB195" s="54"/>
      <c r="AC195" s="54"/>
    </row>
    <row r="196" spans="1:29" ht="45" customHeight="1" x14ac:dyDescent="0.3">
      <c r="A196" s="81">
        <v>1</v>
      </c>
      <c r="B196" s="82" t="s">
        <v>836</v>
      </c>
      <c r="C196" s="81" t="s">
        <v>693</v>
      </c>
      <c r="D196" s="81" t="s">
        <v>80</v>
      </c>
      <c r="E196" s="60" t="s">
        <v>329</v>
      </c>
      <c r="F196" s="2" t="s">
        <v>329</v>
      </c>
      <c r="G196" s="2">
        <v>1960</v>
      </c>
      <c r="H196" s="105" t="s">
        <v>222</v>
      </c>
      <c r="I196" s="321">
        <v>8932000</v>
      </c>
      <c r="J196" s="6" t="s">
        <v>837</v>
      </c>
      <c r="K196" s="5" t="s">
        <v>838</v>
      </c>
      <c r="L196" s="2" t="s">
        <v>839</v>
      </c>
      <c r="M196" s="2" t="s">
        <v>428</v>
      </c>
      <c r="N196" s="2" t="s">
        <v>840</v>
      </c>
      <c r="O196" s="2" t="s">
        <v>841</v>
      </c>
      <c r="P196" s="2" t="s">
        <v>842</v>
      </c>
      <c r="Q196" s="2" t="s">
        <v>843</v>
      </c>
      <c r="R196" s="2" t="s">
        <v>233</v>
      </c>
      <c r="S196" s="2" t="s">
        <v>844</v>
      </c>
      <c r="T196" s="2" t="s">
        <v>652</v>
      </c>
      <c r="U196" s="2" t="s">
        <v>233</v>
      </c>
      <c r="V196" s="2" t="s">
        <v>233</v>
      </c>
      <c r="W196" s="2"/>
      <c r="X196" s="2">
        <v>3896.92</v>
      </c>
      <c r="Y196" s="2"/>
      <c r="Z196" s="2">
        <v>4</v>
      </c>
      <c r="AA196" s="2" t="s">
        <v>460</v>
      </c>
      <c r="AB196" s="2"/>
      <c r="AC196" s="2" t="s">
        <v>28</v>
      </c>
    </row>
    <row r="197" spans="1:29" ht="45" customHeight="1" x14ac:dyDescent="0.3">
      <c r="A197" s="2">
        <v>2</v>
      </c>
      <c r="B197" s="1" t="s">
        <v>845</v>
      </c>
      <c r="C197" s="2" t="s">
        <v>846</v>
      </c>
      <c r="D197" s="2" t="s">
        <v>80</v>
      </c>
      <c r="E197" s="90" t="s">
        <v>329</v>
      </c>
      <c r="F197" s="2" t="s">
        <v>847</v>
      </c>
      <c r="G197" s="2">
        <v>2006</v>
      </c>
      <c r="H197" s="105" t="s">
        <v>250</v>
      </c>
      <c r="I197" s="321">
        <v>488801.31</v>
      </c>
      <c r="J197" s="6" t="s">
        <v>837</v>
      </c>
      <c r="K197" s="106" t="s">
        <v>848</v>
      </c>
      <c r="L197" s="2"/>
      <c r="M197" s="2"/>
      <c r="N197" s="2"/>
      <c r="O197" s="65"/>
      <c r="P197" s="65"/>
      <c r="Q197" s="2"/>
      <c r="R197" s="2"/>
      <c r="S197" s="2"/>
      <c r="T197" s="2"/>
      <c r="U197" s="2"/>
      <c r="V197" s="2"/>
      <c r="W197" s="2"/>
      <c r="X197" s="2">
        <v>1500</v>
      </c>
      <c r="Y197" s="2"/>
      <c r="Z197" s="2"/>
      <c r="AA197" s="2"/>
      <c r="AB197" s="2"/>
      <c r="AC197" s="2"/>
    </row>
    <row r="198" spans="1:29" ht="45" customHeight="1" x14ac:dyDescent="0.3">
      <c r="A198" s="2">
        <v>3</v>
      </c>
      <c r="B198" s="1" t="s">
        <v>834</v>
      </c>
      <c r="C198" s="2" t="s">
        <v>846</v>
      </c>
      <c r="D198" s="2" t="s">
        <v>80</v>
      </c>
      <c r="E198" s="90" t="s">
        <v>329</v>
      </c>
      <c r="F198" s="2" t="s">
        <v>847</v>
      </c>
      <c r="G198" s="2">
        <v>2015</v>
      </c>
      <c r="H198" s="105" t="s">
        <v>250</v>
      </c>
      <c r="I198" s="321">
        <v>29999.54</v>
      </c>
      <c r="J198" s="6" t="s">
        <v>837</v>
      </c>
      <c r="K198" s="106" t="s">
        <v>848</v>
      </c>
      <c r="L198" s="2"/>
      <c r="M198" s="2"/>
      <c r="N198" s="2"/>
      <c r="O198" s="65"/>
      <c r="P198" s="65"/>
      <c r="Q198" s="2"/>
      <c r="R198" s="2"/>
      <c r="S198" s="2"/>
      <c r="T198" s="2"/>
      <c r="U198" s="2"/>
      <c r="V198" s="2"/>
      <c r="W198" s="2"/>
      <c r="X198" s="2"/>
      <c r="Y198" s="2"/>
      <c r="Z198" s="2"/>
      <c r="AA198" s="2"/>
      <c r="AB198" s="2"/>
      <c r="AC198" s="2"/>
    </row>
    <row r="199" spans="1:29" ht="45" customHeight="1" x14ac:dyDescent="0.3">
      <c r="A199" s="47"/>
      <c r="B199" s="46"/>
      <c r="C199" s="47"/>
      <c r="D199" s="47"/>
      <c r="E199" s="47"/>
      <c r="F199" s="413" t="s">
        <v>457</v>
      </c>
      <c r="G199" s="413"/>
      <c r="H199" s="75"/>
      <c r="I199" s="326">
        <f>SUM(I196:I198)</f>
        <v>9450800.8499999996</v>
      </c>
      <c r="J199" s="50"/>
      <c r="K199" s="75"/>
      <c r="L199" s="75"/>
      <c r="M199" s="75"/>
      <c r="N199" s="75"/>
      <c r="O199" s="75"/>
      <c r="P199" s="75"/>
      <c r="Q199" s="75"/>
      <c r="R199" s="75"/>
      <c r="S199" s="75"/>
      <c r="T199" s="75"/>
      <c r="U199" s="75"/>
      <c r="V199" s="75"/>
      <c r="W199" s="75"/>
      <c r="X199" s="75"/>
      <c r="Y199" s="75"/>
      <c r="Z199" s="75"/>
      <c r="AA199" s="75"/>
      <c r="AB199" s="75"/>
      <c r="AC199" s="75"/>
    </row>
    <row r="200" spans="1:29" ht="45" customHeight="1" x14ac:dyDescent="0.3">
      <c r="A200" s="47"/>
      <c r="B200" s="46"/>
      <c r="C200" s="47"/>
      <c r="D200" s="47"/>
      <c r="E200" s="47"/>
      <c r="F200" s="76"/>
      <c r="G200" s="77"/>
      <c r="H200" s="75"/>
      <c r="I200" s="319"/>
      <c r="J200" s="50"/>
      <c r="K200" s="75"/>
      <c r="L200" s="75"/>
      <c r="M200" s="75"/>
      <c r="N200" s="75"/>
      <c r="O200" s="75"/>
      <c r="P200" s="75"/>
      <c r="Q200" s="75"/>
      <c r="R200" s="75"/>
      <c r="S200" s="75"/>
      <c r="T200" s="75"/>
      <c r="U200" s="75"/>
      <c r="V200" s="75"/>
      <c r="W200" s="75"/>
      <c r="X200" s="75"/>
      <c r="Y200" s="75"/>
      <c r="Z200" s="75"/>
      <c r="AA200" s="75"/>
      <c r="AB200" s="75"/>
      <c r="AC200" s="75"/>
    </row>
    <row r="201" spans="1:29" ht="45" customHeight="1" x14ac:dyDescent="0.3">
      <c r="A201" s="52">
        <v>24</v>
      </c>
      <c r="B201" s="78" t="s">
        <v>147</v>
      </c>
      <c r="C201" s="54"/>
      <c r="D201" s="54"/>
      <c r="E201" s="55"/>
      <c r="F201" s="54"/>
      <c r="G201" s="54"/>
      <c r="H201" s="56"/>
      <c r="I201" s="320"/>
      <c r="J201" s="57"/>
      <c r="K201" s="58"/>
      <c r="L201" s="54"/>
      <c r="M201" s="54"/>
      <c r="N201" s="54"/>
      <c r="O201" s="59"/>
      <c r="P201" s="59"/>
      <c r="Q201" s="54"/>
      <c r="R201" s="54"/>
      <c r="S201" s="54"/>
      <c r="T201" s="54"/>
      <c r="U201" s="54"/>
      <c r="V201" s="54"/>
      <c r="W201" s="54"/>
      <c r="X201" s="54"/>
      <c r="Y201" s="54"/>
      <c r="Z201" s="54"/>
      <c r="AA201" s="54"/>
      <c r="AB201" s="54"/>
      <c r="AC201" s="54"/>
    </row>
    <row r="202" spans="1:29" ht="45" customHeight="1" x14ac:dyDescent="0.3">
      <c r="A202" s="81">
        <v>1</v>
      </c>
      <c r="B202" s="82" t="s">
        <v>849</v>
      </c>
      <c r="C202" s="81" t="s">
        <v>693</v>
      </c>
      <c r="D202" s="81" t="s">
        <v>80</v>
      </c>
      <c r="E202" s="60" t="s">
        <v>28</v>
      </c>
      <c r="F202" s="2" t="s">
        <v>80</v>
      </c>
      <c r="G202" s="2">
        <v>1879</v>
      </c>
      <c r="H202" s="105" t="s">
        <v>222</v>
      </c>
      <c r="I202" s="321">
        <v>6679000</v>
      </c>
      <c r="J202" s="6" t="s">
        <v>850</v>
      </c>
      <c r="K202" s="111" t="s">
        <v>851</v>
      </c>
      <c r="L202" s="2" t="s">
        <v>852</v>
      </c>
      <c r="M202" s="2" t="s">
        <v>853</v>
      </c>
      <c r="N202" s="2" t="s">
        <v>854</v>
      </c>
      <c r="O202" s="65" t="s">
        <v>855</v>
      </c>
      <c r="P202" s="65" t="s">
        <v>856</v>
      </c>
      <c r="Q202" s="2" t="s">
        <v>230</v>
      </c>
      <c r="R202" s="2" t="s">
        <v>230</v>
      </c>
      <c r="S202" s="2" t="s">
        <v>230</v>
      </c>
      <c r="T202" s="2" t="s">
        <v>339</v>
      </c>
      <c r="U202" s="2" t="s">
        <v>233</v>
      </c>
      <c r="V202" s="2" t="s">
        <v>233</v>
      </c>
      <c r="W202" s="2"/>
      <c r="X202" s="2" t="s">
        <v>857</v>
      </c>
      <c r="Y202" s="2"/>
      <c r="Z202" s="2" t="s">
        <v>858</v>
      </c>
      <c r="AA202" s="2" t="s">
        <v>80</v>
      </c>
      <c r="AB202" s="2"/>
      <c r="AC202" s="2" t="s">
        <v>859</v>
      </c>
    </row>
    <row r="203" spans="1:29" ht="45" customHeight="1" x14ac:dyDescent="0.3">
      <c r="A203" s="2">
        <v>2</v>
      </c>
      <c r="B203" s="1" t="s">
        <v>860</v>
      </c>
      <c r="C203" s="2" t="s">
        <v>846</v>
      </c>
      <c r="D203" s="2" t="s">
        <v>80</v>
      </c>
      <c r="E203" s="90" t="s">
        <v>28</v>
      </c>
      <c r="F203" s="2" t="s">
        <v>28</v>
      </c>
      <c r="G203" s="2">
        <v>2009</v>
      </c>
      <c r="H203" s="105" t="s">
        <v>250</v>
      </c>
      <c r="I203" s="321">
        <v>8118379.5599999996</v>
      </c>
      <c r="J203" s="6" t="s">
        <v>850</v>
      </c>
      <c r="K203" s="111" t="s">
        <v>861</v>
      </c>
      <c r="L203" s="2" t="s">
        <v>862</v>
      </c>
      <c r="M203" s="2" t="s">
        <v>863</v>
      </c>
      <c r="N203" s="2" t="s">
        <v>864</v>
      </c>
      <c r="O203" s="65" t="s">
        <v>855</v>
      </c>
      <c r="P203" s="65" t="s">
        <v>865</v>
      </c>
      <c r="Q203" s="2" t="s">
        <v>230</v>
      </c>
      <c r="R203" s="2" t="s">
        <v>230</v>
      </c>
      <c r="S203" s="2" t="s">
        <v>230</v>
      </c>
      <c r="T203" s="2" t="s">
        <v>230</v>
      </c>
      <c r="U203" s="2" t="s">
        <v>230</v>
      </c>
      <c r="V203" s="2" t="s">
        <v>230</v>
      </c>
      <c r="W203" s="2"/>
      <c r="X203" s="2" t="s">
        <v>866</v>
      </c>
      <c r="Y203" s="2"/>
      <c r="Z203" s="2" t="s">
        <v>867</v>
      </c>
      <c r="AA203" s="2" t="s">
        <v>28</v>
      </c>
      <c r="AB203" s="2"/>
      <c r="AC203" s="2" t="s">
        <v>80</v>
      </c>
    </row>
    <row r="204" spans="1:29" ht="45" customHeight="1" x14ac:dyDescent="0.3">
      <c r="A204" s="47"/>
      <c r="B204" s="46"/>
      <c r="C204" s="47"/>
      <c r="D204" s="47"/>
      <c r="E204" s="47"/>
      <c r="F204" s="413" t="s">
        <v>457</v>
      </c>
      <c r="G204" s="413"/>
      <c r="H204" s="75"/>
      <c r="I204" s="326">
        <f>SUM(I202:I203)</f>
        <v>14797379.559999999</v>
      </c>
      <c r="J204" s="50"/>
      <c r="K204" s="75"/>
      <c r="L204" s="75"/>
      <c r="M204" s="75"/>
      <c r="N204" s="75"/>
      <c r="O204" s="75"/>
      <c r="P204" s="75"/>
      <c r="Q204" s="75"/>
      <c r="R204" s="75"/>
      <c r="S204" s="75"/>
      <c r="T204" s="75"/>
      <c r="U204" s="75"/>
      <c r="V204" s="75"/>
      <c r="W204" s="75"/>
      <c r="X204" s="75"/>
      <c r="Y204" s="75"/>
      <c r="Z204" s="75"/>
      <c r="AA204" s="75"/>
      <c r="AB204" s="75"/>
      <c r="AC204" s="75"/>
    </row>
    <row r="205" spans="1:29" ht="45" customHeight="1" x14ac:dyDescent="0.3">
      <c r="A205" s="47"/>
      <c r="B205" s="46"/>
      <c r="C205" s="47"/>
      <c r="D205" s="47"/>
      <c r="E205" s="47"/>
      <c r="F205" s="47"/>
      <c r="G205" s="75"/>
      <c r="H205" s="75"/>
      <c r="I205" s="319"/>
      <c r="J205" s="50"/>
      <c r="K205" s="75"/>
      <c r="L205" s="75"/>
      <c r="M205" s="75"/>
      <c r="N205" s="75"/>
      <c r="O205" s="75"/>
      <c r="P205" s="75"/>
      <c r="Q205" s="75"/>
      <c r="R205" s="75"/>
      <c r="S205" s="75"/>
      <c r="T205" s="75"/>
      <c r="U205" s="75"/>
      <c r="V205" s="75"/>
      <c r="W205" s="75"/>
      <c r="X205" s="75"/>
      <c r="Y205" s="75"/>
      <c r="Z205" s="75"/>
      <c r="AA205" s="75"/>
      <c r="AB205" s="75"/>
      <c r="AC205" s="75"/>
    </row>
    <row r="206" spans="1:29" ht="45" customHeight="1" x14ac:dyDescent="0.3">
      <c r="A206" s="52">
        <v>24</v>
      </c>
      <c r="B206" s="78" t="s">
        <v>868</v>
      </c>
      <c r="C206" s="55"/>
      <c r="D206" s="55"/>
      <c r="E206" s="55"/>
      <c r="F206" s="55"/>
      <c r="G206" s="55"/>
      <c r="H206" s="79"/>
      <c r="I206" s="320"/>
      <c r="J206" s="80"/>
      <c r="K206" s="59"/>
      <c r="L206" s="55"/>
      <c r="M206" s="55"/>
      <c r="N206" s="55"/>
      <c r="O206" s="59"/>
      <c r="P206" s="59"/>
      <c r="Q206" s="55"/>
      <c r="R206" s="55"/>
      <c r="S206" s="55"/>
      <c r="T206" s="55"/>
      <c r="U206" s="55"/>
      <c r="V206" s="55"/>
      <c r="W206" s="55"/>
      <c r="X206" s="55"/>
      <c r="Y206" s="55"/>
      <c r="Z206" s="55"/>
      <c r="AA206" s="55"/>
      <c r="AB206" s="55"/>
      <c r="AC206" s="55"/>
    </row>
    <row r="207" spans="1:29" ht="45" customHeight="1" x14ac:dyDescent="0.3">
      <c r="A207" s="81">
        <v>1</v>
      </c>
      <c r="B207" s="82" t="s">
        <v>869</v>
      </c>
      <c r="C207" s="81" t="s">
        <v>693</v>
      </c>
      <c r="D207" s="81" t="s">
        <v>80</v>
      </c>
      <c r="E207" s="81" t="s">
        <v>329</v>
      </c>
      <c r="F207" s="117" t="s">
        <v>460</v>
      </c>
      <c r="G207" s="117" t="s">
        <v>870</v>
      </c>
      <c r="H207" s="117" t="s">
        <v>871</v>
      </c>
      <c r="I207" s="330">
        <v>9466000</v>
      </c>
      <c r="J207" s="118" t="s">
        <v>872</v>
      </c>
      <c r="K207" s="119" t="s">
        <v>873</v>
      </c>
      <c r="L207" s="117" t="s">
        <v>874</v>
      </c>
      <c r="M207" s="117" t="s">
        <v>875</v>
      </c>
      <c r="N207" s="117" t="s">
        <v>876</v>
      </c>
      <c r="O207" s="117" t="s">
        <v>877</v>
      </c>
      <c r="P207" s="117" t="s">
        <v>878</v>
      </c>
      <c r="Q207" s="117" t="s">
        <v>879</v>
      </c>
      <c r="R207" s="117" t="s">
        <v>230</v>
      </c>
      <c r="S207" s="117" t="s">
        <v>230</v>
      </c>
      <c r="T207" s="117" t="s">
        <v>880</v>
      </c>
      <c r="U207" s="117" t="s">
        <v>230</v>
      </c>
      <c r="V207" s="117" t="s">
        <v>230</v>
      </c>
      <c r="W207" s="117"/>
      <c r="X207" s="82" t="s">
        <v>881</v>
      </c>
      <c r="Y207" s="82"/>
      <c r="Z207" s="82" t="s">
        <v>882</v>
      </c>
      <c r="AA207" s="82" t="s">
        <v>460</v>
      </c>
      <c r="AB207" s="82"/>
      <c r="AC207" s="82" t="s">
        <v>329</v>
      </c>
    </row>
    <row r="208" spans="1:29" ht="45" customHeight="1" x14ac:dyDescent="0.3">
      <c r="A208" s="2">
        <v>2</v>
      </c>
      <c r="B208" s="1" t="s">
        <v>883</v>
      </c>
      <c r="C208" s="2" t="s">
        <v>884</v>
      </c>
      <c r="D208" s="2" t="s">
        <v>80</v>
      </c>
      <c r="E208" s="2" t="s">
        <v>329</v>
      </c>
      <c r="F208" s="65" t="s">
        <v>329</v>
      </c>
      <c r="G208" s="1">
        <v>2003</v>
      </c>
      <c r="H208" s="1" t="s">
        <v>885</v>
      </c>
      <c r="I208" s="321">
        <v>1422068.61</v>
      </c>
      <c r="J208" s="6" t="s">
        <v>872</v>
      </c>
      <c r="K208" s="106" t="s">
        <v>886</v>
      </c>
      <c r="L208" s="65" t="s">
        <v>887</v>
      </c>
      <c r="M208" s="65" t="s">
        <v>888</v>
      </c>
      <c r="N208" s="65" t="s">
        <v>889</v>
      </c>
      <c r="O208" s="117" t="s">
        <v>890</v>
      </c>
      <c r="P208" s="65" t="s">
        <v>891</v>
      </c>
      <c r="Q208" s="65" t="s">
        <v>230</v>
      </c>
      <c r="R208" s="65" t="s">
        <v>230</v>
      </c>
      <c r="S208" s="65" t="s">
        <v>892</v>
      </c>
      <c r="T208" s="65" t="s">
        <v>339</v>
      </c>
      <c r="U208" s="120" t="s">
        <v>232</v>
      </c>
      <c r="V208" s="65" t="s">
        <v>230</v>
      </c>
      <c r="W208" s="65"/>
      <c r="X208" s="1" t="s">
        <v>893</v>
      </c>
      <c r="Y208" s="1"/>
      <c r="Z208" s="1" t="s">
        <v>894</v>
      </c>
      <c r="AA208" s="1" t="s">
        <v>329</v>
      </c>
      <c r="AB208" s="1"/>
      <c r="AC208" s="1" t="s">
        <v>329</v>
      </c>
    </row>
    <row r="209" spans="1:29" ht="45" customHeight="1" x14ac:dyDescent="0.3">
      <c r="A209" s="47"/>
      <c r="B209" s="46"/>
      <c r="C209" s="47"/>
      <c r="D209" s="47"/>
      <c r="E209" s="47"/>
      <c r="F209" s="412" t="s">
        <v>457</v>
      </c>
      <c r="G209" s="412"/>
      <c r="H209" s="75"/>
      <c r="I209" s="326">
        <f>SUM(I207:I208)</f>
        <v>10888068.609999999</v>
      </c>
      <c r="J209" s="50"/>
      <c r="K209" s="75"/>
      <c r="L209" s="75"/>
      <c r="M209" s="75"/>
      <c r="N209" s="75"/>
      <c r="O209" s="75"/>
      <c r="P209" s="75"/>
      <c r="Q209" s="75"/>
      <c r="R209" s="75"/>
      <c r="S209" s="75"/>
      <c r="T209" s="75"/>
      <c r="U209" s="75"/>
      <c r="V209" s="75"/>
      <c r="W209" s="75"/>
      <c r="X209" s="75"/>
      <c r="Y209" s="75"/>
      <c r="Z209" s="75"/>
      <c r="AA209" s="75"/>
      <c r="AB209" s="75"/>
      <c r="AC209" s="75"/>
    </row>
    <row r="210" spans="1:29" ht="45" customHeight="1" x14ac:dyDescent="0.3">
      <c r="A210" s="47"/>
      <c r="B210" s="46"/>
      <c r="C210" s="47"/>
      <c r="D210" s="47"/>
      <c r="E210" s="47"/>
      <c r="F210" s="47"/>
      <c r="G210" s="75"/>
      <c r="H210" s="75"/>
      <c r="I210" s="319"/>
      <c r="J210" s="50"/>
      <c r="K210" s="75"/>
      <c r="L210" s="75"/>
      <c r="M210" s="75"/>
      <c r="N210" s="75"/>
      <c r="O210" s="75"/>
      <c r="P210" s="75"/>
      <c r="Q210" s="75"/>
      <c r="R210" s="75"/>
      <c r="S210" s="75"/>
      <c r="T210" s="75"/>
      <c r="U210" s="75"/>
      <c r="V210" s="75"/>
      <c r="W210" s="75"/>
      <c r="X210" s="75"/>
      <c r="Y210" s="75"/>
      <c r="Z210" s="75"/>
      <c r="AA210" s="75"/>
      <c r="AB210" s="75"/>
      <c r="AC210" s="75"/>
    </row>
    <row r="211" spans="1:29" ht="45" customHeight="1" x14ac:dyDescent="0.3">
      <c r="A211" s="52">
        <v>25</v>
      </c>
      <c r="B211" s="78" t="s">
        <v>895</v>
      </c>
      <c r="C211" s="54"/>
      <c r="D211" s="54"/>
      <c r="E211" s="55"/>
      <c r="F211" s="54"/>
      <c r="G211" s="54"/>
      <c r="H211" s="56"/>
      <c r="I211" s="320"/>
      <c r="J211" s="57"/>
      <c r="K211" s="58"/>
      <c r="L211" s="54"/>
      <c r="M211" s="54"/>
      <c r="N211" s="54"/>
      <c r="O211" s="59"/>
      <c r="P211" s="59"/>
      <c r="Q211" s="54"/>
      <c r="R211" s="54"/>
      <c r="S211" s="54"/>
      <c r="T211" s="54"/>
      <c r="U211" s="54"/>
      <c r="V211" s="54"/>
      <c r="W211" s="54"/>
      <c r="X211" s="54"/>
      <c r="Y211" s="54"/>
      <c r="Z211" s="54"/>
      <c r="AA211" s="54"/>
      <c r="AB211" s="54"/>
      <c r="AC211" s="121"/>
    </row>
    <row r="212" spans="1:29" ht="45" customHeight="1" x14ac:dyDescent="0.3">
      <c r="A212" s="2">
        <v>1</v>
      </c>
      <c r="B212" s="1" t="s">
        <v>896</v>
      </c>
      <c r="C212" s="2" t="s">
        <v>897</v>
      </c>
      <c r="D212" s="2" t="s">
        <v>80</v>
      </c>
      <c r="E212" s="2" t="s">
        <v>329</v>
      </c>
      <c r="F212" s="2" t="s">
        <v>329</v>
      </c>
      <c r="G212" s="2">
        <v>1955</v>
      </c>
      <c r="H212" s="105" t="s">
        <v>222</v>
      </c>
      <c r="I212" s="321">
        <v>4515000</v>
      </c>
      <c r="J212" s="6" t="s">
        <v>898</v>
      </c>
      <c r="K212" s="414" t="s">
        <v>899</v>
      </c>
      <c r="L212" s="2" t="s">
        <v>471</v>
      </c>
      <c r="M212" s="2" t="s">
        <v>588</v>
      </c>
      <c r="N212" s="2" t="s">
        <v>900</v>
      </c>
      <c r="O212" s="2"/>
      <c r="P212" s="2" t="s">
        <v>901</v>
      </c>
      <c r="Q212" s="2" t="s">
        <v>230</v>
      </c>
      <c r="R212" s="2" t="s">
        <v>230</v>
      </c>
      <c r="S212" s="2" t="s">
        <v>230</v>
      </c>
      <c r="T212" s="2" t="s">
        <v>230</v>
      </c>
      <c r="U212" s="2" t="s">
        <v>230</v>
      </c>
      <c r="V212" s="2" t="s">
        <v>230</v>
      </c>
      <c r="W212" s="2"/>
      <c r="X212" s="2">
        <v>1970</v>
      </c>
      <c r="Y212" s="2"/>
      <c r="Z212" s="2">
        <v>3</v>
      </c>
      <c r="AA212" s="2" t="s">
        <v>460</v>
      </c>
      <c r="AB212" s="2"/>
      <c r="AC212" s="2" t="s">
        <v>460</v>
      </c>
    </row>
    <row r="213" spans="1:29" ht="45" customHeight="1" x14ac:dyDescent="0.3">
      <c r="A213" s="2">
        <v>2</v>
      </c>
      <c r="B213" s="1" t="s">
        <v>902</v>
      </c>
      <c r="C213" s="2" t="s">
        <v>897</v>
      </c>
      <c r="D213" s="2" t="s">
        <v>80</v>
      </c>
      <c r="E213" s="2" t="s">
        <v>329</v>
      </c>
      <c r="F213" s="2" t="s">
        <v>329</v>
      </c>
      <c r="G213" s="2">
        <v>1955</v>
      </c>
      <c r="H213" s="105" t="s">
        <v>222</v>
      </c>
      <c r="I213" s="321">
        <v>173000</v>
      </c>
      <c r="J213" s="6" t="s">
        <v>898</v>
      </c>
      <c r="K213" s="414"/>
      <c r="L213" s="2" t="s">
        <v>471</v>
      </c>
      <c r="M213" s="2" t="s">
        <v>588</v>
      </c>
      <c r="N213" s="2" t="s">
        <v>900</v>
      </c>
      <c r="O213" s="2"/>
      <c r="P213" s="2" t="s">
        <v>257</v>
      </c>
      <c r="Q213" s="2" t="s">
        <v>230</v>
      </c>
      <c r="R213" s="2" t="s">
        <v>230</v>
      </c>
      <c r="S213" s="2" t="s">
        <v>230</v>
      </c>
      <c r="T213" s="2" t="s">
        <v>230</v>
      </c>
      <c r="U213" s="2" t="s">
        <v>230</v>
      </c>
      <c r="V213" s="2" t="s">
        <v>230</v>
      </c>
      <c r="W213" s="2"/>
      <c r="X213" s="2">
        <v>91.85</v>
      </c>
      <c r="Y213" s="2"/>
      <c r="Z213" s="2">
        <v>1</v>
      </c>
      <c r="AA213" s="2" t="s">
        <v>329</v>
      </c>
      <c r="AB213" s="2"/>
      <c r="AC213" s="2" t="s">
        <v>329</v>
      </c>
    </row>
    <row r="214" spans="1:29" ht="45" customHeight="1" x14ac:dyDescent="0.3">
      <c r="A214" s="2">
        <v>3</v>
      </c>
      <c r="B214" s="1" t="s">
        <v>903</v>
      </c>
      <c r="C214" s="2" t="s">
        <v>897</v>
      </c>
      <c r="D214" s="2" t="s">
        <v>80</v>
      </c>
      <c r="E214" s="2" t="s">
        <v>329</v>
      </c>
      <c r="F214" s="2" t="s">
        <v>329</v>
      </c>
      <c r="G214" s="2">
        <v>2011</v>
      </c>
      <c r="H214" s="105" t="s">
        <v>250</v>
      </c>
      <c r="I214" s="321">
        <v>1203437.97</v>
      </c>
      <c r="J214" s="6" t="s">
        <v>898</v>
      </c>
      <c r="K214" s="414"/>
      <c r="L214" s="2" t="s">
        <v>257</v>
      </c>
      <c r="M214" s="2" t="s">
        <v>257</v>
      </c>
      <c r="N214" s="2" t="s">
        <v>257</v>
      </c>
      <c r="O214" s="65"/>
      <c r="P214" s="2" t="s">
        <v>257</v>
      </c>
      <c r="Q214" s="2" t="s">
        <v>230</v>
      </c>
      <c r="R214" s="2" t="s">
        <v>230</v>
      </c>
      <c r="S214" s="2" t="s">
        <v>230</v>
      </c>
      <c r="T214" s="2" t="s">
        <v>230</v>
      </c>
      <c r="U214" s="2" t="s">
        <v>230</v>
      </c>
      <c r="V214" s="2" t="s">
        <v>230</v>
      </c>
      <c r="W214" s="2"/>
      <c r="X214" s="2">
        <v>62.6</v>
      </c>
      <c r="Y214" s="2"/>
      <c r="Z214" s="2">
        <v>1</v>
      </c>
      <c r="AA214" s="2" t="s">
        <v>329</v>
      </c>
      <c r="AB214" s="2"/>
      <c r="AC214" s="2" t="s">
        <v>329</v>
      </c>
    </row>
    <row r="215" spans="1:29" ht="45" customHeight="1" x14ac:dyDescent="0.3">
      <c r="A215" s="2">
        <v>4</v>
      </c>
      <c r="B215" s="1" t="s">
        <v>904</v>
      </c>
      <c r="C215" s="2" t="s">
        <v>897</v>
      </c>
      <c r="D215" s="2" t="s">
        <v>80</v>
      </c>
      <c r="E215" s="2" t="s">
        <v>329</v>
      </c>
      <c r="F215" s="2" t="s">
        <v>329</v>
      </c>
      <c r="G215" s="2">
        <v>2018</v>
      </c>
      <c r="H215" s="105" t="s">
        <v>250</v>
      </c>
      <c r="I215" s="321">
        <v>50000</v>
      </c>
      <c r="J215" s="6" t="s">
        <v>898</v>
      </c>
      <c r="K215" s="5"/>
      <c r="L215" s="2" t="s">
        <v>257</v>
      </c>
      <c r="M215" s="2" t="s">
        <v>257</v>
      </c>
      <c r="N215" s="2" t="s">
        <v>257</v>
      </c>
      <c r="O215" s="65"/>
      <c r="P215" s="2"/>
      <c r="Q215" s="2" t="s">
        <v>257</v>
      </c>
      <c r="R215" s="2" t="s">
        <v>257</v>
      </c>
      <c r="S215" s="2" t="s">
        <v>257</v>
      </c>
      <c r="T215" s="2" t="s">
        <v>257</v>
      </c>
      <c r="U215" s="2" t="s">
        <v>257</v>
      </c>
      <c r="V215" s="2" t="s">
        <v>257</v>
      </c>
      <c r="W215" s="2"/>
      <c r="X215" s="2">
        <v>30</v>
      </c>
      <c r="Y215" s="2"/>
      <c r="Z215" s="2">
        <v>0</v>
      </c>
      <c r="AA215" s="2" t="s">
        <v>27</v>
      </c>
      <c r="AB215" s="2"/>
      <c r="AC215" s="2" t="s">
        <v>27</v>
      </c>
    </row>
    <row r="216" spans="1:29" ht="45" customHeight="1" x14ac:dyDescent="0.3">
      <c r="A216" s="2">
        <v>5</v>
      </c>
      <c r="B216" s="1" t="s">
        <v>905</v>
      </c>
      <c r="C216" s="2" t="s">
        <v>897</v>
      </c>
      <c r="D216" s="2" t="s">
        <v>80</v>
      </c>
      <c r="E216" s="2" t="s">
        <v>329</v>
      </c>
      <c r="F216" s="2" t="s">
        <v>329</v>
      </c>
      <c r="G216" s="2">
        <v>2017</v>
      </c>
      <c r="H216" s="105" t="s">
        <v>250</v>
      </c>
      <c r="I216" s="321">
        <v>30000</v>
      </c>
      <c r="J216" s="6" t="s">
        <v>898</v>
      </c>
      <c r="K216" s="5"/>
      <c r="L216" s="2" t="s">
        <v>257</v>
      </c>
      <c r="M216" s="2" t="s">
        <v>257</v>
      </c>
      <c r="N216" s="2" t="s">
        <v>906</v>
      </c>
      <c r="O216" s="65"/>
      <c r="P216" s="2"/>
      <c r="Q216" s="2" t="s">
        <v>339</v>
      </c>
      <c r="R216" s="2" t="s">
        <v>257</v>
      </c>
      <c r="S216" s="2" t="s">
        <v>257</v>
      </c>
      <c r="T216" s="2" t="s">
        <v>257</v>
      </c>
      <c r="U216" s="2" t="s">
        <v>257</v>
      </c>
      <c r="V216" s="2" t="s">
        <v>257</v>
      </c>
      <c r="W216" s="2"/>
      <c r="X216" s="2">
        <v>32</v>
      </c>
      <c r="Y216" s="2"/>
      <c r="Z216" s="2">
        <v>1</v>
      </c>
      <c r="AA216" s="2" t="s">
        <v>28</v>
      </c>
      <c r="AB216" s="2"/>
      <c r="AC216" s="2" t="s">
        <v>28</v>
      </c>
    </row>
    <row r="217" spans="1:29" ht="45" customHeight="1" x14ac:dyDescent="0.3">
      <c r="A217" s="47"/>
      <c r="B217" s="46"/>
      <c r="C217" s="47"/>
      <c r="D217" s="47"/>
      <c r="E217" s="47"/>
      <c r="F217" s="412" t="s">
        <v>457</v>
      </c>
      <c r="G217" s="412"/>
      <c r="H217" s="75"/>
      <c r="I217" s="326">
        <f>SUM(I212:I216)</f>
        <v>5971437.9699999997</v>
      </c>
      <c r="J217" s="50"/>
      <c r="K217" s="75"/>
      <c r="L217" s="75"/>
      <c r="M217" s="75"/>
      <c r="N217" s="75"/>
      <c r="O217" s="75"/>
      <c r="P217" s="75"/>
      <c r="Q217" s="75"/>
      <c r="R217" s="75"/>
      <c r="S217" s="75"/>
      <c r="T217" s="75"/>
      <c r="U217" s="75"/>
      <c r="V217" s="75"/>
      <c r="W217" s="75"/>
      <c r="X217" s="75"/>
      <c r="Y217" s="75"/>
      <c r="Z217" s="75"/>
      <c r="AA217" s="75"/>
      <c r="AB217" s="75"/>
      <c r="AC217" s="75"/>
    </row>
    <row r="218" spans="1:29" ht="45" customHeight="1" x14ac:dyDescent="0.3">
      <c r="A218" s="47"/>
      <c r="B218" s="46"/>
      <c r="C218" s="47"/>
      <c r="D218" s="47"/>
      <c r="E218" s="47"/>
      <c r="F218" s="76"/>
      <c r="G218" s="77"/>
      <c r="H218" s="75"/>
      <c r="I218" s="319"/>
      <c r="J218" s="50"/>
      <c r="K218" s="75"/>
      <c r="L218" s="75"/>
      <c r="M218" s="75"/>
      <c r="N218" s="75"/>
      <c r="O218" s="75"/>
      <c r="P218" s="75"/>
      <c r="Q218" s="75"/>
      <c r="R218" s="75"/>
      <c r="S218" s="75"/>
      <c r="T218" s="75"/>
      <c r="U218" s="75"/>
      <c r="V218" s="75"/>
      <c r="W218" s="75"/>
      <c r="X218" s="75"/>
      <c r="Y218" s="75"/>
      <c r="Z218" s="75"/>
      <c r="AA218" s="75"/>
      <c r="AB218" s="75"/>
      <c r="AC218" s="75"/>
    </row>
    <row r="219" spans="1:29" ht="45" customHeight="1" x14ac:dyDescent="0.3">
      <c r="A219" s="52">
        <v>26</v>
      </c>
      <c r="B219" s="78" t="s">
        <v>161</v>
      </c>
      <c r="C219" s="122"/>
      <c r="D219" s="55"/>
      <c r="E219" s="55"/>
      <c r="F219" s="55"/>
      <c r="G219" s="55"/>
      <c r="H219" s="55"/>
      <c r="I219" s="320"/>
      <c r="J219" s="80"/>
      <c r="K219" s="55"/>
      <c r="L219" s="55"/>
      <c r="M219" s="55"/>
      <c r="N219" s="55"/>
      <c r="O219" s="55"/>
      <c r="P219" s="55"/>
      <c r="Q219" s="55"/>
      <c r="R219" s="55"/>
      <c r="S219" s="55"/>
      <c r="T219" s="55"/>
      <c r="U219" s="55"/>
      <c r="V219" s="55"/>
      <c r="W219" s="55"/>
      <c r="X219" s="55"/>
      <c r="Y219" s="55"/>
      <c r="Z219" s="55"/>
      <c r="AA219" s="55"/>
      <c r="AB219" s="55"/>
      <c r="AC219" s="55"/>
    </row>
    <row r="220" spans="1:29" ht="45" customHeight="1" x14ac:dyDescent="0.3">
      <c r="A220" s="81">
        <v>1</v>
      </c>
      <c r="B220" s="82" t="s">
        <v>907</v>
      </c>
      <c r="C220" s="81" t="s">
        <v>869</v>
      </c>
      <c r="D220" s="81" t="s">
        <v>80</v>
      </c>
      <c r="E220" s="60" t="s">
        <v>329</v>
      </c>
      <c r="F220" s="81" t="s">
        <v>329</v>
      </c>
      <c r="G220" s="2">
        <v>1956</v>
      </c>
      <c r="H220" s="105" t="s">
        <v>222</v>
      </c>
      <c r="I220" s="321">
        <v>1375000</v>
      </c>
      <c r="J220" s="6" t="s">
        <v>908</v>
      </c>
      <c r="K220" s="5" t="s">
        <v>909</v>
      </c>
      <c r="L220" s="2" t="s">
        <v>253</v>
      </c>
      <c r="M220" s="2" t="s">
        <v>294</v>
      </c>
      <c r="N220" s="2" t="s">
        <v>910</v>
      </c>
      <c r="O220" s="2" t="s">
        <v>911</v>
      </c>
      <c r="P220" s="2" t="s">
        <v>912</v>
      </c>
      <c r="Q220" s="2" t="s">
        <v>233</v>
      </c>
      <c r="R220" s="2" t="s">
        <v>233</v>
      </c>
      <c r="S220" s="2" t="s">
        <v>652</v>
      </c>
      <c r="T220" s="2" t="s">
        <v>652</v>
      </c>
      <c r="U220" s="2" t="s">
        <v>652</v>
      </c>
      <c r="V220" s="2" t="s">
        <v>233</v>
      </c>
      <c r="W220" s="2"/>
      <c r="X220" s="2">
        <v>600</v>
      </c>
      <c r="Y220" s="2"/>
      <c r="Z220" s="2">
        <v>3</v>
      </c>
      <c r="AA220" s="2" t="s">
        <v>234</v>
      </c>
      <c r="AB220" s="2"/>
      <c r="AC220" s="2" t="s">
        <v>329</v>
      </c>
    </row>
    <row r="221" spans="1:29" ht="45" customHeight="1" x14ac:dyDescent="0.3">
      <c r="A221" s="81">
        <v>2</v>
      </c>
      <c r="B221" s="1" t="s">
        <v>913</v>
      </c>
      <c r="C221" s="65"/>
      <c r="D221" s="117" t="s">
        <v>80</v>
      </c>
      <c r="E221" s="123" t="s">
        <v>329</v>
      </c>
      <c r="F221" s="65" t="s">
        <v>329</v>
      </c>
      <c r="G221" s="65">
        <v>2010</v>
      </c>
      <c r="H221" s="124" t="s">
        <v>250</v>
      </c>
      <c r="I221" s="321">
        <v>170300</v>
      </c>
      <c r="J221" s="6"/>
      <c r="K221" s="125"/>
      <c r="L221" s="65"/>
      <c r="M221" s="65"/>
      <c r="N221" s="65"/>
      <c r="O221" s="65"/>
      <c r="P221" s="65"/>
      <c r="Q221" s="65"/>
      <c r="R221" s="65"/>
      <c r="S221" s="65"/>
      <c r="T221" s="65"/>
      <c r="U221" s="65"/>
      <c r="V221" s="65"/>
      <c r="W221" s="65"/>
      <c r="X221" s="65"/>
      <c r="Y221" s="65"/>
      <c r="Z221" s="65"/>
      <c r="AA221" s="65"/>
      <c r="AB221" s="65"/>
      <c r="AC221" s="65"/>
    </row>
    <row r="222" spans="1:29" ht="45" customHeight="1" x14ac:dyDescent="0.3">
      <c r="A222" s="47"/>
      <c r="B222" s="46"/>
      <c r="C222" s="47"/>
      <c r="D222" s="47"/>
      <c r="E222" s="47"/>
      <c r="F222" s="413" t="s">
        <v>457</v>
      </c>
      <c r="G222" s="413"/>
      <c r="H222" s="126"/>
      <c r="I222" s="326">
        <f>SUM(I220:I221)</f>
        <v>1545300</v>
      </c>
      <c r="J222" s="50"/>
      <c r="K222" s="127"/>
      <c r="L222" s="75"/>
      <c r="M222" s="75"/>
      <c r="N222" s="75"/>
      <c r="O222" s="75"/>
      <c r="P222" s="75"/>
      <c r="Q222" s="75"/>
      <c r="R222" s="75"/>
      <c r="S222" s="75"/>
      <c r="T222" s="75"/>
      <c r="U222" s="75"/>
      <c r="V222" s="75"/>
      <c r="W222" s="75"/>
      <c r="X222" s="75"/>
      <c r="Y222" s="75"/>
      <c r="Z222" s="75"/>
      <c r="AA222" s="75"/>
      <c r="AB222" s="75"/>
      <c r="AC222" s="75"/>
    </row>
    <row r="223" spans="1:29" ht="45" customHeight="1" x14ac:dyDescent="0.3">
      <c r="A223" s="47"/>
      <c r="B223" s="46"/>
      <c r="C223" s="47"/>
      <c r="D223" s="47"/>
      <c r="E223" s="47"/>
      <c r="F223" s="47"/>
      <c r="G223" s="75"/>
      <c r="H223" s="47"/>
      <c r="I223" s="319"/>
      <c r="J223" s="50"/>
      <c r="K223" s="75"/>
      <c r="L223" s="75"/>
      <c r="M223" s="75"/>
      <c r="N223" s="75"/>
      <c r="O223" s="75"/>
      <c r="P223" s="75"/>
      <c r="Q223" s="75"/>
      <c r="R223" s="75"/>
      <c r="S223" s="75"/>
      <c r="T223" s="75"/>
      <c r="U223" s="75"/>
      <c r="V223" s="75"/>
      <c r="W223" s="75"/>
      <c r="X223" s="75"/>
      <c r="Y223" s="75"/>
      <c r="Z223" s="75"/>
      <c r="AA223" s="75"/>
      <c r="AB223" s="75"/>
      <c r="AC223" s="75"/>
    </row>
    <row r="224" spans="1:29" ht="45" customHeight="1" x14ac:dyDescent="0.3">
      <c r="A224" s="52">
        <v>27</v>
      </c>
      <c r="B224" s="78" t="s">
        <v>166</v>
      </c>
      <c r="C224" s="122"/>
      <c r="D224" s="55"/>
      <c r="E224" s="55"/>
      <c r="F224" s="55"/>
      <c r="G224" s="55"/>
      <c r="H224" s="79"/>
      <c r="I224" s="320"/>
      <c r="J224" s="80"/>
      <c r="K224" s="59"/>
      <c r="L224" s="55"/>
      <c r="M224" s="55"/>
      <c r="N224" s="55"/>
      <c r="O224" s="59"/>
      <c r="P224" s="59"/>
      <c r="Q224" s="55"/>
      <c r="R224" s="55"/>
      <c r="S224" s="55"/>
      <c r="T224" s="55"/>
      <c r="U224" s="55"/>
      <c r="V224" s="55"/>
      <c r="W224" s="55"/>
      <c r="X224" s="55"/>
      <c r="Y224" s="55"/>
      <c r="Z224" s="55"/>
      <c r="AA224" s="55"/>
      <c r="AB224" s="55"/>
      <c r="AC224" s="55"/>
    </row>
    <row r="225" spans="1:29" ht="45" customHeight="1" x14ac:dyDescent="0.3">
      <c r="A225" s="81">
        <v>1</v>
      </c>
      <c r="B225" s="82" t="s">
        <v>914</v>
      </c>
      <c r="C225" s="81" t="s">
        <v>915</v>
      </c>
      <c r="D225" s="81" t="s">
        <v>80</v>
      </c>
      <c r="E225" s="60" t="s">
        <v>329</v>
      </c>
      <c r="F225" s="81" t="s">
        <v>460</v>
      </c>
      <c r="G225" s="2">
        <v>1910</v>
      </c>
      <c r="H225" s="105" t="s">
        <v>222</v>
      </c>
      <c r="I225" s="321">
        <v>9722000</v>
      </c>
      <c r="J225" s="6" t="s">
        <v>916</v>
      </c>
      <c r="K225" s="5" t="s">
        <v>917</v>
      </c>
      <c r="L225" s="2" t="s">
        <v>918</v>
      </c>
      <c r="M225" s="2" t="s">
        <v>919</v>
      </c>
      <c r="N225" s="2" t="s">
        <v>920</v>
      </c>
      <c r="O225" s="2" t="s">
        <v>921</v>
      </c>
      <c r="P225" s="2" t="s">
        <v>922</v>
      </c>
      <c r="Q225" s="2" t="s">
        <v>230</v>
      </c>
      <c r="R225" s="2" t="s">
        <v>230</v>
      </c>
      <c r="S225" s="2" t="s">
        <v>230</v>
      </c>
      <c r="T225" s="2" t="s">
        <v>923</v>
      </c>
      <c r="U225" s="2" t="s">
        <v>924</v>
      </c>
      <c r="V225" s="2" t="s">
        <v>233</v>
      </c>
      <c r="W225" s="2"/>
      <c r="X225" s="2">
        <v>1992.38</v>
      </c>
      <c r="Y225" s="2"/>
      <c r="Z225" s="2" t="s">
        <v>925</v>
      </c>
      <c r="AA225" s="2" t="s">
        <v>926</v>
      </c>
      <c r="AB225" s="2"/>
      <c r="AC225" s="2" t="s">
        <v>329</v>
      </c>
    </row>
    <row r="226" spans="1:29" ht="45" customHeight="1" x14ac:dyDescent="0.3">
      <c r="A226" s="2">
        <v>2</v>
      </c>
      <c r="B226" s="1" t="s">
        <v>927</v>
      </c>
      <c r="C226" s="2" t="s">
        <v>268</v>
      </c>
      <c r="D226" s="2" t="s">
        <v>80</v>
      </c>
      <c r="E226" s="90" t="s">
        <v>329</v>
      </c>
      <c r="F226" s="2" t="s">
        <v>329</v>
      </c>
      <c r="G226" s="2">
        <v>1910</v>
      </c>
      <c r="H226" s="105" t="s">
        <v>222</v>
      </c>
      <c r="I226" s="321">
        <v>213000</v>
      </c>
      <c r="J226" s="6" t="s">
        <v>928</v>
      </c>
      <c r="K226" s="68" t="s">
        <v>929</v>
      </c>
      <c r="L226" s="2" t="s">
        <v>253</v>
      </c>
      <c r="M226" s="2" t="s">
        <v>463</v>
      </c>
      <c r="N226" s="2" t="s">
        <v>930</v>
      </c>
      <c r="O226" s="2" t="s">
        <v>931</v>
      </c>
      <c r="P226" s="2"/>
      <c r="Q226" s="2" t="s">
        <v>932</v>
      </c>
      <c r="R226" s="2" t="s">
        <v>230</v>
      </c>
      <c r="S226" s="2" t="s">
        <v>232</v>
      </c>
      <c r="T226" s="2" t="s">
        <v>933</v>
      </c>
      <c r="U226" s="2" t="s">
        <v>934</v>
      </c>
      <c r="V226" s="2" t="s">
        <v>233</v>
      </c>
      <c r="W226" s="2"/>
      <c r="X226" s="2">
        <v>113</v>
      </c>
      <c r="Y226" s="2"/>
      <c r="Z226" s="2" t="s">
        <v>935</v>
      </c>
      <c r="AA226" s="2" t="s">
        <v>329</v>
      </c>
      <c r="AB226" s="2"/>
      <c r="AC226" s="2" t="s">
        <v>329</v>
      </c>
    </row>
    <row r="227" spans="1:29" ht="45" customHeight="1" x14ac:dyDescent="0.3">
      <c r="A227" s="47"/>
      <c r="B227" s="46"/>
      <c r="C227" s="47"/>
      <c r="D227" s="47"/>
      <c r="E227" s="47"/>
      <c r="F227" s="413" t="s">
        <v>457</v>
      </c>
      <c r="G227" s="413"/>
      <c r="H227" s="126"/>
      <c r="I227" s="331">
        <f>SUM(I225:I226)</f>
        <v>9935000</v>
      </c>
      <c r="J227" s="50"/>
      <c r="K227" s="127"/>
      <c r="L227" s="75"/>
      <c r="M227" s="75"/>
      <c r="N227" s="75"/>
      <c r="O227" s="75"/>
      <c r="P227" s="75"/>
      <c r="Q227" s="75"/>
      <c r="R227" s="75"/>
      <c r="S227" s="75"/>
      <c r="T227" s="75"/>
      <c r="U227" s="75"/>
      <c r="V227" s="75"/>
      <c r="W227" s="75"/>
      <c r="X227" s="75"/>
      <c r="Y227" s="75"/>
      <c r="Z227" s="75"/>
      <c r="AA227" s="75"/>
      <c r="AB227" s="75"/>
      <c r="AC227" s="75"/>
    </row>
    <row r="228" spans="1:29" ht="45" customHeight="1" x14ac:dyDescent="0.3">
      <c r="A228" s="47"/>
      <c r="B228" s="46"/>
      <c r="C228" s="47"/>
      <c r="D228" s="47"/>
      <c r="E228" s="47"/>
      <c r="F228" s="76"/>
      <c r="G228" s="77"/>
      <c r="H228" s="76"/>
      <c r="I228" s="328"/>
      <c r="J228" s="50"/>
      <c r="K228" s="127"/>
      <c r="L228" s="75"/>
      <c r="M228" s="75"/>
      <c r="N228" s="75"/>
      <c r="O228" s="75"/>
      <c r="P228" s="75"/>
      <c r="Q228" s="75"/>
      <c r="R228" s="75"/>
      <c r="S228" s="75"/>
      <c r="T228" s="75"/>
      <c r="U228" s="75"/>
      <c r="V228" s="75"/>
      <c r="W228" s="75"/>
      <c r="X228" s="75"/>
      <c r="Y228" s="75"/>
      <c r="Z228" s="75"/>
      <c r="AA228" s="75"/>
      <c r="AB228" s="75"/>
      <c r="AC228" s="75"/>
    </row>
    <row r="229" spans="1:29" ht="45" customHeight="1" x14ac:dyDescent="0.3">
      <c r="A229" s="52">
        <v>28</v>
      </c>
      <c r="B229" s="78" t="s">
        <v>172</v>
      </c>
      <c r="C229" s="122"/>
      <c r="D229" s="55"/>
      <c r="E229" s="55"/>
      <c r="F229" s="55"/>
      <c r="G229" s="55"/>
      <c r="H229" s="79"/>
      <c r="I229" s="320"/>
      <c r="J229" s="80"/>
      <c r="K229" s="59"/>
      <c r="L229" s="55"/>
      <c r="M229" s="55"/>
      <c r="N229" s="55"/>
      <c r="O229" s="59"/>
      <c r="P229" s="59"/>
      <c r="Q229" s="55"/>
      <c r="R229" s="55"/>
      <c r="S229" s="55"/>
      <c r="T229" s="55"/>
      <c r="U229" s="55"/>
      <c r="V229" s="55"/>
      <c r="W229" s="55"/>
      <c r="X229" s="55"/>
      <c r="Y229" s="55"/>
      <c r="Z229" s="55"/>
      <c r="AA229" s="55"/>
      <c r="AB229" s="55"/>
      <c r="AC229" s="107"/>
    </row>
    <row r="230" spans="1:29" ht="45" customHeight="1" x14ac:dyDescent="0.3">
      <c r="A230" s="81">
        <v>1</v>
      </c>
      <c r="B230" s="82" t="s">
        <v>936</v>
      </c>
      <c r="C230" s="81" t="s">
        <v>937</v>
      </c>
      <c r="D230" s="81" t="s">
        <v>80</v>
      </c>
      <c r="E230" s="60" t="s">
        <v>28</v>
      </c>
      <c r="F230" s="81" t="s">
        <v>28</v>
      </c>
      <c r="G230" s="2">
        <v>2004</v>
      </c>
      <c r="H230" s="105" t="s">
        <v>250</v>
      </c>
      <c r="I230" s="321">
        <v>4954792.24</v>
      </c>
      <c r="J230" s="6" t="s">
        <v>938</v>
      </c>
      <c r="K230" s="128" t="s">
        <v>939</v>
      </c>
      <c r="L230" s="2" t="s">
        <v>940</v>
      </c>
      <c r="M230" s="2" t="s">
        <v>254</v>
      </c>
      <c r="N230" s="2" t="s">
        <v>941</v>
      </c>
      <c r="O230" s="2" t="s">
        <v>942</v>
      </c>
      <c r="P230" s="2"/>
      <c r="Q230" s="2" t="s">
        <v>339</v>
      </c>
      <c r="R230" s="2" t="s">
        <v>339</v>
      </c>
      <c r="S230" s="2" t="s">
        <v>339</v>
      </c>
      <c r="T230" s="2" t="s">
        <v>339</v>
      </c>
      <c r="U230" s="2" t="s">
        <v>257</v>
      </c>
      <c r="V230" s="2" t="s">
        <v>339</v>
      </c>
      <c r="W230" s="2"/>
      <c r="X230" s="2">
        <v>1807.91</v>
      </c>
      <c r="Y230" s="2"/>
      <c r="Z230" s="2" t="s">
        <v>943</v>
      </c>
      <c r="AA230" s="2" t="s">
        <v>944</v>
      </c>
      <c r="AB230" s="2"/>
      <c r="AC230" s="2" t="s">
        <v>80</v>
      </c>
    </row>
    <row r="231" spans="1:29" ht="45" customHeight="1" x14ac:dyDescent="0.3">
      <c r="A231" s="2">
        <v>2</v>
      </c>
      <c r="B231" s="1" t="s">
        <v>945</v>
      </c>
      <c r="C231" s="2" t="s">
        <v>946</v>
      </c>
      <c r="D231" s="81" t="s">
        <v>80</v>
      </c>
      <c r="E231" s="90" t="s">
        <v>28</v>
      </c>
      <c r="F231" s="2" t="s">
        <v>80</v>
      </c>
      <c r="G231" s="2" t="s">
        <v>947</v>
      </c>
      <c r="H231" s="105" t="s">
        <v>250</v>
      </c>
      <c r="I231" s="321">
        <v>3964987.43</v>
      </c>
      <c r="J231" s="6" t="s">
        <v>948</v>
      </c>
      <c r="K231" s="128" t="s">
        <v>949</v>
      </c>
      <c r="L231" s="2" t="s">
        <v>253</v>
      </c>
      <c r="M231" s="2" t="s">
        <v>950</v>
      </c>
      <c r="N231" s="2" t="s">
        <v>951</v>
      </c>
      <c r="O231" s="2" t="s">
        <v>952</v>
      </c>
      <c r="P231" s="2"/>
      <c r="Q231" s="2" t="s">
        <v>339</v>
      </c>
      <c r="R231" s="2" t="s">
        <v>339</v>
      </c>
      <c r="S231" s="2" t="s">
        <v>339</v>
      </c>
      <c r="T231" s="2" t="s">
        <v>339</v>
      </c>
      <c r="U231" s="2" t="s">
        <v>257</v>
      </c>
      <c r="V231" s="2" t="s">
        <v>339</v>
      </c>
      <c r="W231" s="2"/>
      <c r="X231" s="2">
        <v>1311.1</v>
      </c>
      <c r="Y231" s="2"/>
      <c r="Z231" s="2" t="s">
        <v>953</v>
      </c>
      <c r="AA231" s="2" t="s">
        <v>234</v>
      </c>
      <c r="AB231" s="2"/>
      <c r="AC231" s="2" t="s">
        <v>80</v>
      </c>
    </row>
    <row r="232" spans="1:29" ht="45" customHeight="1" x14ac:dyDescent="0.3">
      <c r="A232" s="2">
        <v>3</v>
      </c>
      <c r="B232" s="1" t="s">
        <v>954</v>
      </c>
      <c r="C232" s="2" t="s">
        <v>955</v>
      </c>
      <c r="D232" s="81" t="s">
        <v>80</v>
      </c>
      <c r="E232" s="90" t="s">
        <v>28</v>
      </c>
      <c r="F232" s="2" t="s">
        <v>80</v>
      </c>
      <c r="G232" s="2" t="s">
        <v>956</v>
      </c>
      <c r="H232" s="105" t="s">
        <v>250</v>
      </c>
      <c r="I232" s="321">
        <v>1076785.79</v>
      </c>
      <c r="J232" s="6" t="s">
        <v>957</v>
      </c>
      <c r="K232" s="128" t="s">
        <v>958</v>
      </c>
      <c r="L232" s="2" t="s">
        <v>253</v>
      </c>
      <c r="M232" s="2" t="s">
        <v>959</v>
      </c>
      <c r="N232" s="2" t="s">
        <v>951</v>
      </c>
      <c r="O232" s="2" t="s">
        <v>952</v>
      </c>
      <c r="P232" s="2"/>
      <c r="Q232" s="2" t="s">
        <v>339</v>
      </c>
      <c r="R232" s="2" t="s">
        <v>339</v>
      </c>
      <c r="S232" s="2" t="s">
        <v>339</v>
      </c>
      <c r="T232" s="2" t="s">
        <v>339</v>
      </c>
      <c r="U232" s="2" t="s">
        <v>257</v>
      </c>
      <c r="V232" s="2" t="s">
        <v>339</v>
      </c>
      <c r="W232" s="2"/>
      <c r="X232" s="2">
        <v>297.3</v>
      </c>
      <c r="Y232" s="2"/>
      <c r="Z232" s="2">
        <v>2</v>
      </c>
      <c r="AA232" s="2" t="s">
        <v>28</v>
      </c>
      <c r="AB232" s="2"/>
      <c r="AC232" s="2" t="s">
        <v>28</v>
      </c>
    </row>
    <row r="233" spans="1:29" ht="45" customHeight="1" x14ac:dyDescent="0.3">
      <c r="A233" s="2">
        <v>4</v>
      </c>
      <c r="B233" s="1" t="s">
        <v>960</v>
      </c>
      <c r="C233" s="2" t="s">
        <v>961</v>
      </c>
      <c r="D233" s="81" t="s">
        <v>80</v>
      </c>
      <c r="E233" s="90" t="s">
        <v>28</v>
      </c>
      <c r="F233" s="2" t="s">
        <v>80</v>
      </c>
      <c r="G233" s="2">
        <v>2004</v>
      </c>
      <c r="H233" s="105" t="s">
        <v>250</v>
      </c>
      <c r="I233" s="321">
        <v>92902.63</v>
      </c>
      <c r="J233" s="6" t="s">
        <v>962</v>
      </c>
      <c r="K233" s="65" t="s">
        <v>232</v>
      </c>
      <c r="L233" s="2" t="s">
        <v>455</v>
      </c>
      <c r="M233" s="2"/>
      <c r="N233" s="2" t="s">
        <v>963</v>
      </c>
      <c r="O233" s="2" t="s">
        <v>964</v>
      </c>
      <c r="P233" s="2"/>
      <c r="Q233" s="2" t="s">
        <v>339</v>
      </c>
      <c r="R233" s="2" t="s">
        <v>339</v>
      </c>
      <c r="S233" s="2" t="s">
        <v>257</v>
      </c>
      <c r="T233" s="2" t="s">
        <v>339</v>
      </c>
      <c r="U233" s="2" t="s">
        <v>257</v>
      </c>
      <c r="V233" s="2" t="s">
        <v>257</v>
      </c>
      <c r="W233" s="2"/>
      <c r="X233" s="2"/>
      <c r="Y233" s="2"/>
      <c r="Z233" s="2">
        <v>1</v>
      </c>
      <c r="AA233" s="2" t="s">
        <v>28</v>
      </c>
      <c r="AB233" s="2"/>
      <c r="AC233" s="2" t="s">
        <v>80</v>
      </c>
    </row>
    <row r="234" spans="1:29" ht="45" customHeight="1" x14ac:dyDescent="0.3">
      <c r="A234" s="2">
        <v>5</v>
      </c>
      <c r="B234" s="1" t="s">
        <v>965</v>
      </c>
      <c r="C234" s="2" t="s">
        <v>966</v>
      </c>
      <c r="D234" s="81" t="s">
        <v>80</v>
      </c>
      <c r="E234" s="90" t="s">
        <v>28</v>
      </c>
      <c r="F234" s="2" t="s">
        <v>80</v>
      </c>
      <c r="G234" s="2" t="s">
        <v>967</v>
      </c>
      <c r="H234" s="105" t="s">
        <v>222</v>
      </c>
      <c r="I234" s="321">
        <v>2000000</v>
      </c>
      <c r="J234" s="415" t="s">
        <v>968</v>
      </c>
      <c r="K234" s="65" t="s">
        <v>969</v>
      </c>
      <c r="L234" s="2" t="s">
        <v>304</v>
      </c>
      <c r="M234" s="2" t="s">
        <v>766</v>
      </c>
      <c r="N234" s="2" t="s">
        <v>970</v>
      </c>
      <c r="O234" s="2" t="s">
        <v>952</v>
      </c>
      <c r="P234" s="2"/>
      <c r="Q234" s="2" t="s">
        <v>230</v>
      </c>
      <c r="R234" s="2" t="s">
        <v>230</v>
      </c>
      <c r="S234" s="2" t="s">
        <v>257</v>
      </c>
      <c r="T234" s="2" t="s">
        <v>230</v>
      </c>
      <c r="U234" s="2" t="s">
        <v>257</v>
      </c>
      <c r="V234" s="2" t="s">
        <v>257</v>
      </c>
      <c r="W234" s="2"/>
      <c r="X234" s="2"/>
      <c r="Y234" s="2"/>
      <c r="Z234" s="2">
        <v>7</v>
      </c>
      <c r="AA234" s="2" t="s">
        <v>971</v>
      </c>
      <c r="AB234" s="2"/>
      <c r="AC234" s="2" t="s">
        <v>28</v>
      </c>
    </row>
    <row r="235" spans="1:29" ht="45" customHeight="1" x14ac:dyDescent="0.3">
      <c r="A235" s="2">
        <v>6</v>
      </c>
      <c r="B235" s="1" t="s">
        <v>972</v>
      </c>
      <c r="C235" s="2" t="s">
        <v>966</v>
      </c>
      <c r="D235" s="81" t="s">
        <v>80</v>
      </c>
      <c r="E235" s="90" t="s">
        <v>28</v>
      </c>
      <c r="F235" s="2" t="s">
        <v>80</v>
      </c>
      <c r="G235" s="2" t="s">
        <v>973</v>
      </c>
      <c r="H235" s="105" t="s">
        <v>222</v>
      </c>
      <c r="I235" s="321">
        <v>500000</v>
      </c>
      <c r="J235" s="415"/>
      <c r="K235" s="2" t="s">
        <v>232</v>
      </c>
      <c r="L235" s="2" t="s">
        <v>304</v>
      </c>
      <c r="M235" s="2" t="s">
        <v>974</v>
      </c>
      <c r="N235" s="2" t="s">
        <v>975</v>
      </c>
      <c r="O235" s="2" t="s">
        <v>952</v>
      </c>
      <c r="P235" s="2"/>
      <c r="Q235" s="2" t="s">
        <v>230</v>
      </c>
      <c r="R235" s="2" t="s">
        <v>230</v>
      </c>
      <c r="S235" s="2" t="s">
        <v>257</v>
      </c>
      <c r="T235" s="2" t="s">
        <v>230</v>
      </c>
      <c r="U235" s="2" t="s">
        <v>257</v>
      </c>
      <c r="V235" s="2" t="s">
        <v>257</v>
      </c>
      <c r="W235" s="2"/>
      <c r="X235" s="2"/>
      <c r="Y235" s="2"/>
      <c r="Z235" s="2">
        <v>1</v>
      </c>
      <c r="AA235" s="2" t="s">
        <v>28</v>
      </c>
      <c r="AB235" s="2"/>
      <c r="AC235" s="2" t="s">
        <v>28</v>
      </c>
    </row>
    <row r="236" spans="1:29" ht="45" customHeight="1" x14ac:dyDescent="0.3">
      <c r="A236" s="97">
        <v>7</v>
      </c>
      <c r="B236" s="96" t="s">
        <v>976</v>
      </c>
      <c r="C236" s="97"/>
      <c r="D236" s="81" t="s">
        <v>80</v>
      </c>
      <c r="E236" s="93" t="s">
        <v>28</v>
      </c>
      <c r="F236" s="97" t="s">
        <v>80</v>
      </c>
      <c r="G236" s="97" t="s">
        <v>977</v>
      </c>
      <c r="H236" s="105" t="s">
        <v>222</v>
      </c>
      <c r="I236" s="332">
        <v>300000</v>
      </c>
      <c r="J236" s="415"/>
      <c r="K236" s="65" t="s">
        <v>232</v>
      </c>
      <c r="L236" s="2" t="s">
        <v>978</v>
      </c>
      <c r="M236" s="2" t="s">
        <v>979</v>
      </c>
      <c r="N236" s="2" t="s">
        <v>970</v>
      </c>
      <c r="O236" s="2" t="s">
        <v>952</v>
      </c>
      <c r="P236" s="2"/>
      <c r="Q236" s="2" t="s">
        <v>230</v>
      </c>
      <c r="R236" s="2" t="s">
        <v>257</v>
      </c>
      <c r="S236" s="2" t="s">
        <v>257</v>
      </c>
      <c r="T236" s="2" t="s">
        <v>257</v>
      </c>
      <c r="U236" s="2" t="s">
        <v>257</v>
      </c>
      <c r="V236" s="2" t="s">
        <v>257</v>
      </c>
      <c r="W236" s="2"/>
      <c r="X236" s="2"/>
      <c r="Y236" s="2"/>
      <c r="Z236" s="2">
        <v>1</v>
      </c>
      <c r="AA236" s="2" t="s">
        <v>28</v>
      </c>
      <c r="AB236" s="2"/>
      <c r="AC236" s="2" t="s">
        <v>28</v>
      </c>
    </row>
    <row r="237" spans="1:29" ht="45" customHeight="1" x14ac:dyDescent="0.3">
      <c r="A237" s="2">
        <v>8</v>
      </c>
      <c r="B237" s="1" t="s">
        <v>980</v>
      </c>
      <c r="C237" s="2" t="s">
        <v>981</v>
      </c>
      <c r="D237" s="81" t="s">
        <v>80</v>
      </c>
      <c r="E237" s="2" t="s">
        <v>28</v>
      </c>
      <c r="F237" s="2" t="s">
        <v>28</v>
      </c>
      <c r="G237" s="2">
        <v>1965</v>
      </c>
      <c r="H237" s="105" t="s">
        <v>250</v>
      </c>
      <c r="I237" s="321">
        <v>562145.69999999995</v>
      </c>
      <c r="J237" s="114" t="s">
        <v>982</v>
      </c>
      <c r="K237" s="105"/>
      <c r="L237" s="2" t="s">
        <v>983</v>
      </c>
      <c r="M237" s="2" t="s">
        <v>984</v>
      </c>
      <c r="N237" s="2" t="s">
        <v>985</v>
      </c>
      <c r="O237" s="2" t="s">
        <v>986</v>
      </c>
      <c r="P237" s="2"/>
      <c r="Q237" s="2" t="s">
        <v>399</v>
      </c>
      <c r="R237" s="2" t="s">
        <v>354</v>
      </c>
      <c r="S237" s="2" t="s">
        <v>354</v>
      </c>
      <c r="T237" s="2" t="s">
        <v>354</v>
      </c>
      <c r="U237" s="2" t="s">
        <v>257</v>
      </c>
      <c r="V237" s="2" t="s">
        <v>354</v>
      </c>
      <c r="W237" s="2"/>
      <c r="X237" s="2">
        <v>844.1</v>
      </c>
      <c r="Y237" s="2"/>
      <c r="Z237" s="2">
        <v>2</v>
      </c>
      <c r="AA237" s="2" t="s">
        <v>28</v>
      </c>
      <c r="AB237" s="2"/>
      <c r="AC237" s="2" t="s">
        <v>28</v>
      </c>
    </row>
    <row r="238" spans="1:29" ht="45" customHeight="1" x14ac:dyDescent="0.3">
      <c r="A238" s="47"/>
      <c r="B238" s="46"/>
      <c r="C238" s="47"/>
      <c r="D238" s="47"/>
      <c r="E238" s="47"/>
      <c r="F238" s="412" t="s">
        <v>457</v>
      </c>
      <c r="G238" s="412"/>
      <c r="H238" s="75"/>
      <c r="I238" s="326">
        <f>SUM(I230:I237)</f>
        <v>13451613.790000001</v>
      </c>
      <c r="J238" s="50"/>
      <c r="K238" s="75"/>
      <c r="L238" s="75"/>
      <c r="M238" s="75"/>
      <c r="N238" s="75"/>
      <c r="O238" s="75"/>
      <c r="P238" s="75"/>
      <c r="Q238" s="75"/>
      <c r="R238" s="75"/>
      <c r="S238" s="75"/>
      <c r="T238" s="75"/>
      <c r="U238" s="75"/>
      <c r="V238" s="75"/>
      <c r="W238" s="75"/>
      <c r="X238" s="75"/>
      <c r="Y238" s="75"/>
      <c r="Z238" s="75"/>
      <c r="AA238" s="75"/>
      <c r="AB238" s="75"/>
      <c r="AC238" s="75"/>
    </row>
    <row r="239" spans="1:29" ht="45" customHeight="1" x14ac:dyDescent="0.3">
      <c r="A239" s="47"/>
      <c r="B239" s="46"/>
      <c r="C239" s="47"/>
      <c r="D239" s="47"/>
      <c r="E239" s="47"/>
      <c r="F239" s="47"/>
      <c r="G239" s="75"/>
      <c r="H239" s="75"/>
      <c r="I239" s="319"/>
      <c r="J239" s="50"/>
      <c r="K239" s="75"/>
      <c r="L239" s="75"/>
      <c r="M239" s="75"/>
      <c r="N239" s="75"/>
      <c r="O239" s="75"/>
      <c r="P239" s="75"/>
      <c r="Q239" s="75"/>
      <c r="R239" s="75"/>
      <c r="S239" s="75"/>
      <c r="T239" s="75"/>
      <c r="U239" s="75"/>
      <c r="V239" s="75"/>
      <c r="W239" s="75"/>
      <c r="X239" s="75"/>
      <c r="Y239" s="75"/>
      <c r="Z239" s="75"/>
      <c r="AA239" s="75"/>
      <c r="AB239" s="75"/>
      <c r="AC239" s="75"/>
    </row>
    <row r="240" spans="1:29" ht="45" customHeight="1" x14ac:dyDescent="0.3">
      <c r="A240" s="52">
        <v>29</v>
      </c>
      <c r="B240" s="78" t="s">
        <v>181</v>
      </c>
      <c r="C240" s="129"/>
      <c r="D240" s="54"/>
      <c r="E240" s="55"/>
      <c r="F240" s="54"/>
      <c r="G240" s="54"/>
      <c r="H240" s="56"/>
      <c r="I240" s="320"/>
      <c r="J240" s="57"/>
      <c r="K240" s="58"/>
      <c r="L240" s="54"/>
      <c r="M240" s="54"/>
      <c r="N240" s="54"/>
      <c r="O240" s="59"/>
      <c r="P240" s="59"/>
      <c r="Q240" s="54"/>
      <c r="R240" s="54"/>
      <c r="S240" s="54"/>
      <c r="T240" s="54"/>
      <c r="U240" s="54"/>
      <c r="V240" s="54"/>
      <c r="W240" s="54"/>
      <c r="X240" s="54"/>
      <c r="Y240" s="54"/>
      <c r="Z240" s="54"/>
      <c r="AA240" s="54"/>
      <c r="AB240" s="54"/>
      <c r="AC240" s="121"/>
    </row>
    <row r="241" spans="1:29" ht="45" customHeight="1" x14ac:dyDescent="0.3">
      <c r="A241" s="81">
        <v>1</v>
      </c>
      <c r="B241" s="82" t="s">
        <v>987</v>
      </c>
      <c r="C241" s="81" t="s">
        <v>988</v>
      </c>
      <c r="D241" s="81" t="s">
        <v>80</v>
      </c>
      <c r="E241" s="60" t="s">
        <v>28</v>
      </c>
      <c r="F241" s="2" t="s">
        <v>28</v>
      </c>
      <c r="G241" s="2">
        <v>1955</v>
      </c>
      <c r="H241" s="105" t="s">
        <v>222</v>
      </c>
      <c r="I241" s="321">
        <v>1958000</v>
      </c>
      <c r="J241" s="6" t="s">
        <v>989</v>
      </c>
      <c r="K241" s="5" t="s">
        <v>990</v>
      </c>
      <c r="L241" s="2" t="s">
        <v>991</v>
      </c>
      <c r="M241" s="2" t="s">
        <v>428</v>
      </c>
      <c r="N241" s="2" t="s">
        <v>992</v>
      </c>
      <c r="O241" s="2" t="s">
        <v>993</v>
      </c>
      <c r="P241" s="2" t="s">
        <v>994</v>
      </c>
      <c r="Q241" s="2" t="s">
        <v>230</v>
      </c>
      <c r="R241" s="2" t="s">
        <v>230</v>
      </c>
      <c r="S241" s="2" t="s">
        <v>230</v>
      </c>
      <c r="T241" s="2" t="s">
        <v>230</v>
      </c>
      <c r="U241" s="2" t="s">
        <v>230</v>
      </c>
      <c r="V241" s="2" t="s">
        <v>230</v>
      </c>
      <c r="W241" s="2"/>
      <c r="X241" s="2">
        <v>863.75</v>
      </c>
      <c r="Y241" s="2"/>
      <c r="Z241" s="2">
        <v>3</v>
      </c>
      <c r="AA241" s="2" t="s">
        <v>995</v>
      </c>
      <c r="AB241" s="2"/>
      <c r="AC241" s="2" t="s">
        <v>28</v>
      </c>
    </row>
    <row r="242" spans="1:29" ht="45" customHeight="1" x14ac:dyDescent="0.3">
      <c r="A242" s="2">
        <v>2</v>
      </c>
      <c r="B242" s="1" t="s">
        <v>996</v>
      </c>
      <c r="C242" s="2" t="s">
        <v>988</v>
      </c>
      <c r="D242" s="2" t="s">
        <v>80</v>
      </c>
      <c r="E242" s="90" t="s">
        <v>28</v>
      </c>
      <c r="F242" s="2" t="s">
        <v>28</v>
      </c>
      <c r="G242" s="2">
        <v>1969</v>
      </c>
      <c r="H242" s="105" t="s">
        <v>222</v>
      </c>
      <c r="I242" s="321">
        <v>2682000</v>
      </c>
      <c r="J242" s="6" t="s">
        <v>997</v>
      </c>
      <c r="K242" s="5" t="s">
        <v>998</v>
      </c>
      <c r="L242" s="2" t="s">
        <v>999</v>
      </c>
      <c r="M242" s="2" t="s">
        <v>428</v>
      </c>
      <c r="N242" s="2" t="s">
        <v>1000</v>
      </c>
      <c r="O242" s="2" t="s">
        <v>1001</v>
      </c>
      <c r="P242" s="2"/>
      <c r="Q242" s="2" t="s">
        <v>230</v>
      </c>
      <c r="R242" s="2" t="s">
        <v>230</v>
      </c>
      <c r="S242" s="2" t="s">
        <v>230</v>
      </c>
      <c r="T242" s="2" t="s">
        <v>230</v>
      </c>
      <c r="U242" s="2" t="s">
        <v>230</v>
      </c>
      <c r="V242" s="2" t="s">
        <v>230</v>
      </c>
      <c r="W242" s="2"/>
      <c r="X242" s="2">
        <v>1183.42</v>
      </c>
      <c r="Y242" s="2"/>
      <c r="Z242" s="2">
        <v>3</v>
      </c>
      <c r="AA242" s="2" t="s">
        <v>1002</v>
      </c>
      <c r="AB242" s="2"/>
      <c r="AC242" s="2" t="s">
        <v>1003</v>
      </c>
    </row>
    <row r="243" spans="1:29" ht="45" customHeight="1" x14ac:dyDescent="0.3">
      <c r="A243" s="47"/>
      <c r="B243" s="46"/>
      <c r="C243" s="47"/>
      <c r="D243" s="47"/>
      <c r="E243" s="47"/>
      <c r="F243" s="413" t="s">
        <v>457</v>
      </c>
      <c r="G243" s="413"/>
      <c r="H243" s="65"/>
      <c r="I243" s="326">
        <f>SUM(I241:I242)</f>
        <v>4640000</v>
      </c>
      <c r="J243" s="50"/>
      <c r="K243" s="75"/>
      <c r="L243" s="75"/>
      <c r="M243" s="75"/>
      <c r="N243" s="75"/>
      <c r="O243" s="75"/>
      <c r="P243" s="75"/>
      <c r="Q243" s="75"/>
      <c r="R243" s="75"/>
      <c r="S243" s="75"/>
      <c r="T243" s="75"/>
      <c r="U243" s="75"/>
      <c r="V243" s="75"/>
      <c r="W243" s="75"/>
      <c r="X243" s="75"/>
      <c r="Y243" s="75"/>
      <c r="Z243" s="75"/>
      <c r="AA243" s="75"/>
      <c r="AB243" s="75"/>
      <c r="AC243" s="75"/>
    </row>
    <row r="244" spans="1:29" ht="45" customHeight="1" x14ac:dyDescent="0.3">
      <c r="A244" s="48"/>
      <c r="B244" s="130"/>
      <c r="C244" s="48"/>
      <c r="D244" s="48"/>
      <c r="E244" s="48"/>
      <c r="F244" s="49"/>
      <c r="G244" s="47"/>
      <c r="H244" s="75"/>
      <c r="I244" s="319"/>
      <c r="J244" s="50"/>
      <c r="K244" s="75"/>
      <c r="L244" s="75"/>
      <c r="M244" s="75"/>
      <c r="N244" s="75"/>
      <c r="O244" s="75"/>
      <c r="P244" s="75"/>
      <c r="Q244" s="75"/>
      <c r="R244" s="75"/>
      <c r="S244" s="75"/>
      <c r="T244" s="75"/>
      <c r="U244" s="75"/>
      <c r="V244" s="75"/>
      <c r="W244" s="75"/>
      <c r="X244" s="75"/>
      <c r="Y244" s="75"/>
      <c r="Z244" s="75"/>
      <c r="AA244" s="75"/>
      <c r="AB244" s="75"/>
      <c r="AC244" s="75"/>
    </row>
    <row r="245" spans="1:29" ht="45" customHeight="1" x14ac:dyDescent="0.3">
      <c r="A245" s="47"/>
      <c r="B245" s="46"/>
      <c r="C245" s="47"/>
      <c r="D245" s="47"/>
      <c r="E245" s="48"/>
      <c r="F245" s="413" t="s">
        <v>457</v>
      </c>
      <c r="G245" s="413"/>
      <c r="H245" s="48"/>
      <c r="I245" s="333">
        <v>288451593.19999999</v>
      </c>
      <c r="J245" s="131"/>
      <c r="K245" s="47"/>
      <c r="L245" s="47"/>
      <c r="M245" s="47"/>
      <c r="N245" s="47"/>
      <c r="O245" s="47"/>
      <c r="P245" s="47"/>
      <c r="Q245" s="47"/>
      <c r="R245" s="47"/>
      <c r="S245" s="47"/>
      <c r="T245" s="47"/>
      <c r="U245" s="47"/>
      <c r="V245" s="47"/>
      <c r="W245" s="47"/>
      <c r="X245" s="47"/>
      <c r="Y245" s="47"/>
      <c r="Z245" s="47"/>
      <c r="AA245" s="47"/>
      <c r="AB245" s="47"/>
      <c r="AC245" s="47"/>
    </row>
  </sheetData>
  <mergeCells count="99">
    <mergeCell ref="A2:A3"/>
    <mergeCell ref="B2:B3"/>
    <mergeCell ref="C2:C3"/>
    <mergeCell ref="D2:D3"/>
    <mergeCell ref="E2:E3"/>
    <mergeCell ref="K2:K3"/>
    <mergeCell ref="L2:N2"/>
    <mergeCell ref="O2:O3"/>
    <mergeCell ref="P2:P3"/>
    <mergeCell ref="Q2:V2"/>
    <mergeCell ref="F2:F3"/>
    <mergeCell ref="G2:G3"/>
    <mergeCell ref="H2:H3"/>
    <mergeCell ref="I2:I3"/>
    <mergeCell ref="J2:J3"/>
    <mergeCell ref="AB2:AB3"/>
    <mergeCell ref="AC2:AC3"/>
    <mergeCell ref="K9:K14"/>
    <mergeCell ref="M43:N43"/>
    <mergeCell ref="B45:B48"/>
    <mergeCell ref="W2:W3"/>
    <mergeCell ref="X2:X3"/>
    <mergeCell ref="Y2:Y3"/>
    <mergeCell ref="Z2:Z3"/>
    <mergeCell ref="AA2:AA3"/>
    <mergeCell ref="L71:L72"/>
    <mergeCell ref="M71:M72"/>
    <mergeCell ref="N71:N72"/>
    <mergeCell ref="O71:O72"/>
    <mergeCell ref="P71:P72"/>
    <mergeCell ref="F56:G56"/>
    <mergeCell ref="F60:G60"/>
    <mergeCell ref="I71:I72"/>
    <mergeCell ref="J71:J72"/>
    <mergeCell ref="K71:K72"/>
    <mergeCell ref="V71:V72"/>
    <mergeCell ref="X71:X72"/>
    <mergeCell ref="AC71:AC72"/>
    <mergeCell ref="S77:S78"/>
    <mergeCell ref="F91:G91"/>
    <mergeCell ref="Q71:Q72"/>
    <mergeCell ref="R71:R72"/>
    <mergeCell ref="S71:S72"/>
    <mergeCell ref="T71:T72"/>
    <mergeCell ref="U71:U72"/>
    <mergeCell ref="F95:G95"/>
    <mergeCell ref="G98:G100"/>
    <mergeCell ref="J98:J100"/>
    <mergeCell ref="L98:N98"/>
    <mergeCell ref="O98:O100"/>
    <mergeCell ref="M99:N99"/>
    <mergeCell ref="N104:N105"/>
    <mergeCell ref="O104:O105"/>
    <mergeCell ref="P104:P105"/>
    <mergeCell ref="Q104:Q105"/>
    <mergeCell ref="R104:R105"/>
    <mergeCell ref="F101:G101"/>
    <mergeCell ref="I104:I105"/>
    <mergeCell ref="J104:J105"/>
    <mergeCell ref="K104:K105"/>
    <mergeCell ref="M104:M105"/>
    <mergeCell ref="X104:X105"/>
    <mergeCell ref="Y104:Y105"/>
    <mergeCell ref="Z104:Z105"/>
    <mergeCell ref="AA104:AA105"/>
    <mergeCell ref="AB104:AB105"/>
    <mergeCell ref="S104:S105"/>
    <mergeCell ref="T104:T105"/>
    <mergeCell ref="U104:U105"/>
    <mergeCell ref="V104:V105"/>
    <mergeCell ref="W104:W105"/>
    <mergeCell ref="F126:G126"/>
    <mergeCell ref="F130:G130"/>
    <mergeCell ref="F134:G134"/>
    <mergeCell ref="F138:G138"/>
    <mergeCell ref="F143:G143"/>
    <mergeCell ref="AC104:AC105"/>
    <mergeCell ref="F106:G106"/>
    <mergeCell ref="F114:G114"/>
    <mergeCell ref="F118:G118"/>
    <mergeCell ref="F122:G122"/>
    <mergeCell ref="F187:G187"/>
    <mergeCell ref="F193:G193"/>
    <mergeCell ref="F199:G199"/>
    <mergeCell ref="F204:G204"/>
    <mergeCell ref="F209:G209"/>
    <mergeCell ref="F147:G147"/>
    <mergeCell ref="F151:G151"/>
    <mergeCell ref="F158:G158"/>
    <mergeCell ref="F162:G162"/>
    <mergeCell ref="F182:G182"/>
    <mergeCell ref="F238:G238"/>
    <mergeCell ref="F243:G243"/>
    <mergeCell ref="F245:G245"/>
    <mergeCell ref="K212:K214"/>
    <mergeCell ref="F217:G217"/>
    <mergeCell ref="F222:G222"/>
    <mergeCell ref="F227:G227"/>
    <mergeCell ref="J234:J236"/>
  </mergeCells>
  <pageMargins left="0.7" right="0.7" top="0.75" bottom="0.75" header="0.51180555555555496" footer="0.51180555555555496"/>
  <pageSetup paperSize="9" firstPageNumber="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1128"/>
  <sheetViews>
    <sheetView zoomScale="60" zoomScaleNormal="60" zoomScalePageLayoutView="70" workbookViewId="0">
      <selection activeCell="G15" sqref="G15"/>
    </sheetView>
  </sheetViews>
  <sheetFormatPr defaultColWidth="9" defaultRowHeight="15" x14ac:dyDescent="0.2"/>
  <cols>
    <col min="1" max="1" width="5.42578125" style="132" customWidth="1"/>
    <col min="2" max="2" width="66.85546875" style="133" customWidth="1"/>
    <col min="3" max="3" width="15.28515625" style="132" customWidth="1"/>
    <col min="4" max="4" width="30.42578125" style="362" customWidth="1"/>
    <col min="5" max="16384" width="9" style="133"/>
  </cols>
  <sheetData>
    <row r="1" spans="1:256" ht="26.25" customHeight="1" x14ac:dyDescent="0.2">
      <c r="A1" s="134" t="s">
        <v>1004</v>
      </c>
      <c r="B1" s="135"/>
      <c r="C1"/>
      <c r="D1" s="335"/>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6.25" customHeight="1" x14ac:dyDescent="0.2">
      <c r="A2" s="4">
        <v>1</v>
      </c>
      <c r="B2" s="433" t="s">
        <v>1005</v>
      </c>
      <c r="C2" s="433"/>
      <c r="D2" s="336">
        <v>3669644.21</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6.25" customHeight="1" x14ac:dyDescent="0.2">
      <c r="A3" s="4">
        <v>2</v>
      </c>
      <c r="B3" s="433" t="s">
        <v>1006</v>
      </c>
      <c r="C3" s="433"/>
      <c r="D3" s="336">
        <v>693156.24</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6.25" customHeight="1" x14ac:dyDescent="0.2">
      <c r="A4" s="4">
        <v>3</v>
      </c>
      <c r="B4" s="433" t="s">
        <v>1007</v>
      </c>
      <c r="C4" s="433"/>
      <c r="D4" s="336">
        <v>369354.85</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6.25" customHeight="1" x14ac:dyDescent="0.2">
      <c r="A5" s="134"/>
      <c r="B5" s="434" t="s">
        <v>1008</v>
      </c>
      <c r="C5" s="434"/>
      <c r="D5" s="337">
        <v>4732155.3</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6.25" customHeight="1" x14ac:dyDescent="0.2">
      <c r="A6" s="134"/>
      <c r="B6" s="135"/>
      <c r="C6"/>
      <c r="D6" s="335"/>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8" spans="1:256" ht="26.25" customHeight="1" x14ac:dyDescent="0.2">
      <c r="A8" s="435" t="s">
        <v>1009</v>
      </c>
      <c r="B8" s="435"/>
      <c r="C8" s="435"/>
      <c r="D8" s="435"/>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4.25" customHeight="1" x14ac:dyDescent="0.2">
      <c r="A9" s="136" t="s">
        <v>1010</v>
      </c>
      <c r="B9" s="136" t="s">
        <v>1011</v>
      </c>
      <c r="C9" s="136" t="s">
        <v>1012</v>
      </c>
      <c r="D9" s="338" t="s">
        <v>1013</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6.25" customHeight="1" x14ac:dyDescent="0.2">
      <c r="A10" s="428" t="s">
        <v>22</v>
      </c>
      <c r="B10" s="428"/>
      <c r="C10" s="428"/>
      <c r="D10" s="428"/>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6.25" customHeight="1" x14ac:dyDescent="0.2">
      <c r="A11" s="436" t="s">
        <v>1014</v>
      </c>
      <c r="B11" s="436"/>
      <c r="C11" s="436"/>
      <c r="D11" s="436"/>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6.25" customHeight="1" x14ac:dyDescent="0.2">
      <c r="A12" s="137">
        <v>1</v>
      </c>
      <c r="B12" s="138" t="s">
        <v>1015</v>
      </c>
      <c r="C12" s="139">
        <v>42354</v>
      </c>
      <c r="D12" s="339">
        <v>16219.51</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x14ac:dyDescent="0.2">
      <c r="A13" s="137">
        <v>2</v>
      </c>
      <c r="B13" s="140" t="s">
        <v>1016</v>
      </c>
      <c r="C13" s="137" t="s">
        <v>1017</v>
      </c>
      <c r="D13" s="340">
        <v>1100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6.25" customHeight="1" x14ac:dyDescent="0.2">
      <c r="A14" s="141">
        <v>3</v>
      </c>
      <c r="B14" s="142" t="s">
        <v>1018</v>
      </c>
      <c r="C14" s="141">
        <v>2013</v>
      </c>
      <c r="D14" s="340">
        <v>39356.31</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6.25" customHeight="1" x14ac:dyDescent="0.2">
      <c r="A15" s="141">
        <v>4</v>
      </c>
      <c r="B15" s="142" t="s">
        <v>1019</v>
      </c>
      <c r="C15" s="141">
        <v>2013</v>
      </c>
      <c r="D15" s="340">
        <v>2826.54</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6.25" customHeight="1" x14ac:dyDescent="0.2">
      <c r="A16" s="141">
        <v>5</v>
      </c>
      <c r="B16" s="142" t="s">
        <v>1020</v>
      </c>
      <c r="C16" s="141">
        <v>2013</v>
      </c>
      <c r="D16" s="340">
        <v>2826.54</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6.25" customHeight="1" x14ac:dyDescent="0.2">
      <c r="A17" s="137">
        <v>6</v>
      </c>
      <c r="B17" s="142" t="s">
        <v>1021</v>
      </c>
      <c r="C17" s="141">
        <v>2013</v>
      </c>
      <c r="D17" s="340">
        <v>2826.54</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6.25" customHeight="1" x14ac:dyDescent="0.2">
      <c r="A18" s="137">
        <v>7</v>
      </c>
      <c r="B18" s="142" t="s">
        <v>1022</v>
      </c>
      <c r="C18" s="141">
        <v>2013</v>
      </c>
      <c r="D18" s="340">
        <v>2826.54</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6.25" customHeight="1" x14ac:dyDescent="0.2">
      <c r="A19" s="141">
        <v>8</v>
      </c>
      <c r="B19" s="142" t="s">
        <v>1023</v>
      </c>
      <c r="C19" s="141">
        <v>2013</v>
      </c>
      <c r="D19" s="340">
        <v>2826.54</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x14ac:dyDescent="0.2">
      <c r="A20" s="141">
        <v>9</v>
      </c>
      <c r="B20" s="142" t="s">
        <v>1024</v>
      </c>
      <c r="C20" s="141">
        <v>2013</v>
      </c>
      <c r="D20" s="340">
        <v>2826.54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6.25" customHeight="1" x14ac:dyDescent="0.2">
      <c r="A21" s="141">
        <v>10</v>
      </c>
      <c r="B21" s="142" t="s">
        <v>1025</v>
      </c>
      <c r="C21" s="141">
        <v>2013</v>
      </c>
      <c r="D21" s="340">
        <v>2826.54</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x14ac:dyDescent="0.2">
      <c r="A22" s="137">
        <v>11</v>
      </c>
      <c r="B22" s="142" t="s">
        <v>1026</v>
      </c>
      <c r="C22" s="141">
        <v>2013</v>
      </c>
      <c r="D22" s="340">
        <v>1803.18</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6.25" customHeight="1" x14ac:dyDescent="0.2">
      <c r="A23" s="137">
        <v>12</v>
      </c>
      <c r="B23" s="142" t="s">
        <v>1027</v>
      </c>
      <c r="C23" s="141">
        <v>2013</v>
      </c>
      <c r="D23" s="340">
        <v>1803.18</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6.25" customHeight="1" x14ac:dyDescent="0.2">
      <c r="A24" s="141">
        <v>13</v>
      </c>
      <c r="B24" s="142" t="s">
        <v>1028</v>
      </c>
      <c r="C24" s="141">
        <v>2013</v>
      </c>
      <c r="D24" s="340">
        <v>1620</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6.25" customHeight="1" x14ac:dyDescent="0.2">
      <c r="A25" s="141">
        <v>14</v>
      </c>
      <c r="B25" s="142" t="s">
        <v>1029</v>
      </c>
      <c r="C25" s="141">
        <v>2013</v>
      </c>
      <c r="D25" s="340">
        <v>4182</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6.25" customHeight="1" x14ac:dyDescent="0.2">
      <c r="A26" s="141">
        <v>15</v>
      </c>
      <c r="B26" s="142" t="s">
        <v>1030</v>
      </c>
      <c r="C26" s="141">
        <v>2013</v>
      </c>
      <c r="D26" s="340">
        <v>3135.2</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6.25" customHeight="1" x14ac:dyDescent="0.2">
      <c r="A27" s="137">
        <v>16</v>
      </c>
      <c r="B27" s="142" t="s">
        <v>1031</v>
      </c>
      <c r="C27" s="141">
        <v>2013</v>
      </c>
      <c r="D27" s="340">
        <v>3135.2</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6.25" customHeight="1" x14ac:dyDescent="0.2">
      <c r="A28" s="137">
        <v>17</v>
      </c>
      <c r="B28" s="142" t="s">
        <v>1032</v>
      </c>
      <c r="C28" s="141">
        <v>2013</v>
      </c>
      <c r="D28" s="340">
        <v>3135.2</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6.25" customHeight="1" x14ac:dyDescent="0.2">
      <c r="A29" s="141">
        <v>18</v>
      </c>
      <c r="B29" s="142" t="s">
        <v>1033</v>
      </c>
      <c r="C29" s="141">
        <v>2013</v>
      </c>
      <c r="D29" s="340">
        <v>3135.18</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6.25" customHeight="1" x14ac:dyDescent="0.2">
      <c r="A30" s="141">
        <v>19</v>
      </c>
      <c r="B30" s="142" t="s">
        <v>1034</v>
      </c>
      <c r="C30" s="141">
        <v>2014</v>
      </c>
      <c r="D30" s="340">
        <v>2570.6999999999998</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6.25" customHeight="1" x14ac:dyDescent="0.2">
      <c r="A31" s="141">
        <v>20</v>
      </c>
      <c r="B31" s="142" t="s">
        <v>1035</v>
      </c>
      <c r="C31" s="141">
        <v>2014</v>
      </c>
      <c r="D31" s="340">
        <v>2570.6999999999998</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6.25" customHeight="1" x14ac:dyDescent="0.2">
      <c r="A32" s="137">
        <v>21</v>
      </c>
      <c r="B32" s="142" t="s">
        <v>1036</v>
      </c>
      <c r="C32" s="141">
        <v>2014</v>
      </c>
      <c r="D32" s="340">
        <v>1881.9</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6.25" customHeight="1" x14ac:dyDescent="0.2">
      <c r="A33" s="137">
        <v>22</v>
      </c>
      <c r="B33" s="142" t="s">
        <v>1037</v>
      </c>
      <c r="C33" s="141">
        <v>2014</v>
      </c>
      <c r="D33" s="340">
        <v>1881.9</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6.25" customHeight="1" x14ac:dyDescent="0.2">
      <c r="A34" s="141">
        <v>23</v>
      </c>
      <c r="B34" s="142" t="s">
        <v>1038</v>
      </c>
      <c r="C34" s="141">
        <v>2014</v>
      </c>
      <c r="D34" s="340">
        <v>1881.9</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6.25" customHeight="1" x14ac:dyDescent="0.2">
      <c r="A35" s="141">
        <v>24</v>
      </c>
      <c r="B35" s="142" t="s">
        <v>1039</v>
      </c>
      <c r="C35" s="141">
        <v>2014</v>
      </c>
      <c r="D35" s="340">
        <v>1881.9</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6.25" customHeight="1" x14ac:dyDescent="0.2">
      <c r="A36" s="141">
        <v>25</v>
      </c>
      <c r="B36" s="142" t="s">
        <v>1040</v>
      </c>
      <c r="C36" s="141">
        <v>2014</v>
      </c>
      <c r="D36" s="340">
        <v>1881.9</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6.25" customHeight="1" x14ac:dyDescent="0.2">
      <c r="A37" s="137">
        <v>26</v>
      </c>
      <c r="B37" s="142" t="s">
        <v>1041</v>
      </c>
      <c r="C37" s="141">
        <v>2014</v>
      </c>
      <c r="D37" s="340">
        <v>46867.92</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6.25" customHeight="1" x14ac:dyDescent="0.2">
      <c r="A38" s="137">
        <v>27</v>
      </c>
      <c r="B38" s="142" t="s">
        <v>1042</v>
      </c>
      <c r="C38" s="141">
        <v>2014</v>
      </c>
      <c r="D38" s="340">
        <v>57381.96</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6.25" customHeight="1" x14ac:dyDescent="0.2">
      <c r="A39" s="141">
        <v>28</v>
      </c>
      <c r="B39" s="142" t="s">
        <v>1043</v>
      </c>
      <c r="C39" s="141">
        <v>2014</v>
      </c>
      <c r="D39" s="340">
        <v>10008.51</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6.25" customHeight="1" x14ac:dyDescent="0.2">
      <c r="A40" s="141">
        <v>29</v>
      </c>
      <c r="B40" s="142" t="s">
        <v>1044</v>
      </c>
      <c r="C40" s="141">
        <v>2014</v>
      </c>
      <c r="D40" s="340">
        <v>35916</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6.25" customHeight="1" x14ac:dyDescent="0.2">
      <c r="A41" s="141">
        <v>30</v>
      </c>
      <c r="B41" s="142" t="s">
        <v>1045</v>
      </c>
      <c r="C41" s="141">
        <v>2014</v>
      </c>
      <c r="D41" s="340">
        <v>3321</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6.25" customHeight="1" x14ac:dyDescent="0.2">
      <c r="A42" s="137">
        <v>31</v>
      </c>
      <c r="B42" s="142" t="s">
        <v>1046</v>
      </c>
      <c r="C42" s="141">
        <v>2014</v>
      </c>
      <c r="D42" s="340">
        <v>1062.72</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25" customHeight="1" x14ac:dyDescent="0.2">
      <c r="A43" s="137">
        <v>32</v>
      </c>
      <c r="B43" s="142" t="s">
        <v>1047</v>
      </c>
      <c r="C43" s="141">
        <v>2014</v>
      </c>
      <c r="D43" s="340">
        <v>2966.76</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6.25" customHeight="1" x14ac:dyDescent="0.2">
      <c r="A44" s="141">
        <v>33</v>
      </c>
      <c r="B44" s="142" t="s">
        <v>1048</v>
      </c>
      <c r="C44" s="141">
        <v>2014</v>
      </c>
      <c r="D44" s="340">
        <v>2966.76</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6.25" customHeight="1" x14ac:dyDescent="0.2">
      <c r="A45" s="141">
        <v>34</v>
      </c>
      <c r="B45" s="142" t="s">
        <v>1049</v>
      </c>
      <c r="C45" s="141">
        <v>2014</v>
      </c>
      <c r="D45" s="340">
        <v>2085.9699999999998</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6.25" customHeight="1" x14ac:dyDescent="0.2">
      <c r="A46" s="141">
        <v>35</v>
      </c>
      <c r="B46" s="142" t="s">
        <v>1050</v>
      </c>
      <c r="C46" s="141">
        <v>2014</v>
      </c>
      <c r="D46" s="340">
        <v>308.73</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6.25" customHeight="1" x14ac:dyDescent="0.2">
      <c r="A47" s="137">
        <v>36</v>
      </c>
      <c r="B47" s="142" t="s">
        <v>1051</v>
      </c>
      <c r="C47" s="141">
        <v>2014</v>
      </c>
      <c r="D47" s="340">
        <v>1277.97</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6.25" customHeight="1" x14ac:dyDescent="0.2">
      <c r="A48" s="137">
        <v>37</v>
      </c>
      <c r="B48" s="142" t="s">
        <v>1052</v>
      </c>
      <c r="C48" s="141">
        <v>2014</v>
      </c>
      <c r="D48" s="340">
        <v>246</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6.25" customHeight="1" x14ac:dyDescent="0.2">
      <c r="A49" s="141">
        <v>38</v>
      </c>
      <c r="B49" s="142" t="s">
        <v>1053</v>
      </c>
      <c r="C49" s="141">
        <v>2014</v>
      </c>
      <c r="D49" s="340">
        <v>851.4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6.25" customHeight="1" x14ac:dyDescent="0.2">
      <c r="A50" s="141">
        <v>39</v>
      </c>
      <c r="B50" s="142" t="s">
        <v>1054</v>
      </c>
      <c r="C50" s="141">
        <v>2014</v>
      </c>
      <c r="D50" s="340">
        <v>851.4</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6.25" customHeight="1" x14ac:dyDescent="0.2">
      <c r="A51" s="141">
        <v>40</v>
      </c>
      <c r="B51" s="142" t="s">
        <v>1055</v>
      </c>
      <c r="C51" s="141">
        <v>2014</v>
      </c>
      <c r="D51" s="340">
        <v>848.7</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6.25" customHeight="1" x14ac:dyDescent="0.2">
      <c r="A52" s="137">
        <v>41</v>
      </c>
      <c r="B52" s="142" t="s">
        <v>1056</v>
      </c>
      <c r="C52" s="141">
        <v>2014</v>
      </c>
      <c r="D52" s="340">
        <v>27928.38</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6.25" customHeight="1" x14ac:dyDescent="0.2">
      <c r="A53" s="137">
        <v>42</v>
      </c>
      <c r="B53" s="142" t="s">
        <v>1057</v>
      </c>
      <c r="C53" s="141">
        <v>2015</v>
      </c>
      <c r="D53" s="340">
        <v>1945</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6.25" customHeight="1" x14ac:dyDescent="0.2">
      <c r="A54" s="141">
        <v>43</v>
      </c>
      <c r="B54" s="142" t="s">
        <v>1058</v>
      </c>
      <c r="C54" s="141">
        <v>2015</v>
      </c>
      <c r="D54" s="340">
        <v>1945</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6.25" customHeight="1" x14ac:dyDescent="0.2">
      <c r="A55" s="141">
        <v>44</v>
      </c>
      <c r="B55" s="142" t="s">
        <v>1059</v>
      </c>
      <c r="C55" s="141">
        <v>2015</v>
      </c>
      <c r="D55" s="340">
        <v>1945</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6.25" customHeight="1" x14ac:dyDescent="0.2">
      <c r="A56" s="141">
        <v>45</v>
      </c>
      <c r="B56" s="142" t="s">
        <v>1060</v>
      </c>
      <c r="C56" s="141">
        <v>2015</v>
      </c>
      <c r="D56" s="340">
        <v>2452.44</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6.25" customHeight="1" x14ac:dyDescent="0.2">
      <c r="A57" s="137">
        <v>46</v>
      </c>
      <c r="B57" s="142" t="s">
        <v>1061</v>
      </c>
      <c r="C57" s="141">
        <v>2015</v>
      </c>
      <c r="D57" s="340">
        <v>41300</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6.25" customHeight="1" x14ac:dyDescent="0.2">
      <c r="A58" s="137">
        <v>47</v>
      </c>
      <c r="B58" s="142" t="s">
        <v>1062</v>
      </c>
      <c r="C58" s="141">
        <v>2015</v>
      </c>
      <c r="D58" s="340">
        <v>3626.53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6.25" customHeight="1" x14ac:dyDescent="0.2">
      <c r="A59" s="141">
        <v>48</v>
      </c>
      <c r="B59" s="142" t="s">
        <v>1063</v>
      </c>
      <c r="C59" s="141">
        <v>2015</v>
      </c>
      <c r="D59" s="340">
        <v>3626.53</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6.25" customHeight="1" x14ac:dyDescent="0.2">
      <c r="A60" s="141">
        <v>49</v>
      </c>
      <c r="B60" s="142" t="s">
        <v>1064</v>
      </c>
      <c r="C60" s="141">
        <v>2015</v>
      </c>
      <c r="D60" s="340">
        <v>2120.15</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6.25" customHeight="1" x14ac:dyDescent="0.2">
      <c r="A61" s="141">
        <v>50</v>
      </c>
      <c r="B61" s="142" t="s">
        <v>1065</v>
      </c>
      <c r="C61" s="141">
        <v>2015</v>
      </c>
      <c r="D61" s="340">
        <v>1408.35</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6.25" customHeight="1" x14ac:dyDescent="0.2">
      <c r="A62" s="137">
        <v>51</v>
      </c>
      <c r="B62" s="142" t="s">
        <v>1066</v>
      </c>
      <c r="C62" s="141">
        <v>2015</v>
      </c>
      <c r="D62" s="340">
        <v>1408.35</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6.25" customHeight="1" x14ac:dyDescent="0.2">
      <c r="A63" s="137">
        <v>52</v>
      </c>
      <c r="B63" s="142" t="s">
        <v>1067</v>
      </c>
      <c r="C63" s="141">
        <v>2015</v>
      </c>
      <c r="D63" s="340">
        <v>1408.35</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6.25" customHeight="1" x14ac:dyDescent="0.2">
      <c r="A64" s="141">
        <v>53</v>
      </c>
      <c r="B64" s="142" t="s">
        <v>1068</v>
      </c>
      <c r="C64" s="141">
        <v>2015</v>
      </c>
      <c r="D64" s="340">
        <v>1160</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6.25" customHeight="1" x14ac:dyDescent="0.2">
      <c r="A65" s="141">
        <v>54</v>
      </c>
      <c r="B65" s="142" t="s">
        <v>1069</v>
      </c>
      <c r="C65" s="141">
        <v>2015</v>
      </c>
      <c r="D65" s="340">
        <v>1160</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6.25" customHeight="1" x14ac:dyDescent="0.2">
      <c r="A66" s="141">
        <v>55</v>
      </c>
      <c r="B66" s="142" t="s">
        <v>1070</v>
      </c>
      <c r="C66" s="141">
        <v>2015</v>
      </c>
      <c r="D66" s="340">
        <v>3493.2</v>
      </c>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6.25" customHeight="1" x14ac:dyDescent="0.2">
      <c r="A67" s="137">
        <v>56</v>
      </c>
      <c r="B67" s="142" t="s">
        <v>1071</v>
      </c>
      <c r="C67" s="141">
        <v>2015</v>
      </c>
      <c r="D67" s="340">
        <v>13997.4</v>
      </c>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6.25" customHeight="1" x14ac:dyDescent="0.2">
      <c r="A68" s="137">
        <v>57</v>
      </c>
      <c r="B68" s="142" t="s">
        <v>1072</v>
      </c>
      <c r="C68" s="141">
        <v>2015</v>
      </c>
      <c r="D68" s="340">
        <v>13997.4</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6.25" customHeight="1" x14ac:dyDescent="0.2">
      <c r="A69" s="141">
        <v>58</v>
      </c>
      <c r="B69" s="142" t="s">
        <v>1073</v>
      </c>
      <c r="C69" s="141">
        <v>2015</v>
      </c>
      <c r="D69" s="340">
        <v>5606</v>
      </c>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6.25" customHeight="1" x14ac:dyDescent="0.2">
      <c r="A70" s="141">
        <v>59</v>
      </c>
      <c r="B70" s="142" t="s">
        <v>1074</v>
      </c>
      <c r="C70" s="141">
        <v>2015</v>
      </c>
      <c r="D70" s="340">
        <v>1425</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6.25" customHeight="1" x14ac:dyDescent="0.2">
      <c r="A71" s="141">
        <v>60</v>
      </c>
      <c r="B71" s="142" t="s">
        <v>1075</v>
      </c>
      <c r="C71" s="141">
        <v>2016</v>
      </c>
      <c r="D71" s="340">
        <v>3172.9</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6.25" customHeight="1" x14ac:dyDescent="0.2">
      <c r="A72" s="137">
        <v>61</v>
      </c>
      <c r="B72" s="142" t="s">
        <v>1076</v>
      </c>
      <c r="C72" s="141">
        <v>2016</v>
      </c>
      <c r="D72" s="340">
        <v>1319.79</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6.25" customHeight="1" x14ac:dyDescent="0.2">
      <c r="A73" s="137">
        <v>62</v>
      </c>
      <c r="B73" s="142" t="s">
        <v>1077</v>
      </c>
      <c r="C73" s="141">
        <v>2016</v>
      </c>
      <c r="D73" s="340">
        <v>1319.79</v>
      </c>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6.25" customHeight="1" x14ac:dyDescent="0.2">
      <c r="A74" s="141">
        <v>63</v>
      </c>
      <c r="B74" s="142" t="s">
        <v>1078</v>
      </c>
      <c r="C74" s="141">
        <v>2016</v>
      </c>
      <c r="D74" s="340">
        <v>1319.79</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6.25" customHeight="1" x14ac:dyDescent="0.2">
      <c r="A75" s="141">
        <v>64</v>
      </c>
      <c r="B75" s="142" t="s">
        <v>1079</v>
      </c>
      <c r="C75" s="141">
        <v>2016</v>
      </c>
      <c r="D75" s="340">
        <v>1319.79</v>
      </c>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6.25" customHeight="1" x14ac:dyDescent="0.2">
      <c r="A76" s="141">
        <v>65</v>
      </c>
      <c r="B76" s="142" t="s">
        <v>1080</v>
      </c>
      <c r="C76" s="141">
        <v>2016</v>
      </c>
      <c r="D76" s="340">
        <v>1319.79</v>
      </c>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6.25" customHeight="1" x14ac:dyDescent="0.2">
      <c r="A77" s="137">
        <v>66</v>
      </c>
      <c r="B77" s="142" t="s">
        <v>1081</v>
      </c>
      <c r="C77" s="141">
        <v>2016</v>
      </c>
      <c r="D77" s="340">
        <v>1319.79</v>
      </c>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6.25" customHeight="1" x14ac:dyDescent="0.2">
      <c r="A78" s="137">
        <v>67</v>
      </c>
      <c r="B78" s="142" t="s">
        <v>1082</v>
      </c>
      <c r="C78" s="141">
        <v>2016</v>
      </c>
      <c r="D78" s="340">
        <v>51660.38</v>
      </c>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6.25" customHeight="1" x14ac:dyDescent="0.2">
      <c r="A79" s="141">
        <v>68</v>
      </c>
      <c r="B79" s="142" t="s">
        <v>1083</v>
      </c>
      <c r="C79" s="141">
        <v>2016</v>
      </c>
      <c r="D79" s="340">
        <v>17436.48</v>
      </c>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6.25" customHeight="1" x14ac:dyDescent="0.2">
      <c r="A80" s="141">
        <v>69</v>
      </c>
      <c r="B80" s="142" t="s">
        <v>1084</v>
      </c>
      <c r="C80" s="141">
        <v>2016</v>
      </c>
      <c r="D80" s="340">
        <v>4102.05</v>
      </c>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6.25" customHeight="1" x14ac:dyDescent="0.2">
      <c r="A81" s="141">
        <v>70</v>
      </c>
      <c r="B81" s="142" t="s">
        <v>1085</v>
      </c>
      <c r="C81" s="141">
        <v>2016</v>
      </c>
      <c r="D81" s="340">
        <v>886.83</v>
      </c>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6.25" customHeight="1" x14ac:dyDescent="0.2">
      <c r="A82" s="137">
        <v>71</v>
      </c>
      <c r="B82" s="142" t="s">
        <v>1086</v>
      </c>
      <c r="C82" s="141">
        <v>2016</v>
      </c>
      <c r="D82" s="340">
        <v>886.83</v>
      </c>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6.25" customHeight="1" x14ac:dyDescent="0.2">
      <c r="A83" s="137">
        <v>72</v>
      </c>
      <c r="B83" s="142" t="s">
        <v>1087</v>
      </c>
      <c r="C83" s="141">
        <v>2016</v>
      </c>
      <c r="D83" s="340">
        <v>886.83</v>
      </c>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6.25" customHeight="1" x14ac:dyDescent="0.2">
      <c r="A84" s="141">
        <v>73</v>
      </c>
      <c r="B84" s="142" t="s">
        <v>1088</v>
      </c>
      <c r="C84" s="141">
        <v>2016</v>
      </c>
      <c r="D84" s="340">
        <v>886.83</v>
      </c>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6.25" customHeight="1" x14ac:dyDescent="0.2">
      <c r="A85" s="141">
        <v>74</v>
      </c>
      <c r="B85" s="142" t="s">
        <v>1089</v>
      </c>
      <c r="C85" s="141">
        <v>2016</v>
      </c>
      <c r="D85" s="340">
        <v>810.57</v>
      </c>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6.25" customHeight="1" x14ac:dyDescent="0.2">
      <c r="A86" s="141">
        <v>75</v>
      </c>
      <c r="B86" s="142" t="s">
        <v>1090</v>
      </c>
      <c r="C86" s="141">
        <v>2016</v>
      </c>
      <c r="D86" s="340">
        <v>810.57</v>
      </c>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6.25" customHeight="1" x14ac:dyDescent="0.2">
      <c r="A87" s="137">
        <v>76</v>
      </c>
      <c r="B87" s="142" t="s">
        <v>1091</v>
      </c>
      <c r="C87" s="141">
        <v>2016</v>
      </c>
      <c r="D87" s="340">
        <v>697.41</v>
      </c>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6.25" customHeight="1" x14ac:dyDescent="0.2">
      <c r="A88" s="137">
        <v>77</v>
      </c>
      <c r="B88" s="142" t="s">
        <v>1092</v>
      </c>
      <c r="C88" s="141">
        <v>2016</v>
      </c>
      <c r="D88" s="340">
        <v>1200</v>
      </c>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6.25" customHeight="1" x14ac:dyDescent="0.2">
      <c r="A89" s="141">
        <v>78</v>
      </c>
      <c r="B89" s="142" t="s">
        <v>1093</v>
      </c>
      <c r="C89" s="141">
        <v>2016</v>
      </c>
      <c r="D89" s="340">
        <v>10265.030000000001</v>
      </c>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6.25" customHeight="1" x14ac:dyDescent="0.2">
      <c r="A90" s="141">
        <v>79</v>
      </c>
      <c r="B90" s="142" t="s">
        <v>1094</v>
      </c>
      <c r="C90" s="141">
        <v>2017</v>
      </c>
      <c r="D90" s="340">
        <v>3068.85</v>
      </c>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6.25" customHeight="1" x14ac:dyDescent="0.2">
      <c r="A91" s="141">
        <v>80</v>
      </c>
      <c r="B91" s="142" t="s">
        <v>1095</v>
      </c>
      <c r="C91" s="141">
        <v>2017</v>
      </c>
      <c r="D91" s="340">
        <v>2309.94</v>
      </c>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6.25" customHeight="1" x14ac:dyDescent="0.2">
      <c r="A92" s="137">
        <v>81</v>
      </c>
      <c r="B92" s="142" t="s">
        <v>1096</v>
      </c>
      <c r="C92" s="141">
        <v>2017</v>
      </c>
      <c r="D92" s="340">
        <v>9318.48</v>
      </c>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6.25" customHeight="1" x14ac:dyDescent="0.2">
      <c r="A93" s="137">
        <v>82</v>
      </c>
      <c r="B93" s="142" t="s">
        <v>1097</v>
      </c>
      <c r="C93" s="141">
        <v>2017</v>
      </c>
      <c r="D93" s="340">
        <v>1739.99</v>
      </c>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6.25" customHeight="1" x14ac:dyDescent="0.2">
      <c r="A94" s="141">
        <v>83</v>
      </c>
      <c r="B94" s="142" t="s">
        <v>1098</v>
      </c>
      <c r="C94" s="141">
        <v>2017</v>
      </c>
      <c r="D94" s="340">
        <v>1740</v>
      </c>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6.25" customHeight="1" x14ac:dyDescent="0.2">
      <c r="A95" s="141">
        <v>84</v>
      </c>
      <c r="B95" s="142" t="s">
        <v>1099</v>
      </c>
      <c r="C95" s="141">
        <v>2017</v>
      </c>
      <c r="D95" s="340">
        <v>795</v>
      </c>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6.25" customHeight="1" x14ac:dyDescent="0.2">
      <c r="A96" s="141">
        <v>85</v>
      </c>
      <c r="B96" s="142" t="s">
        <v>1100</v>
      </c>
      <c r="C96" s="141">
        <v>2017</v>
      </c>
      <c r="D96" s="340">
        <v>1591.57</v>
      </c>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6.25" customHeight="1" x14ac:dyDescent="0.2">
      <c r="A97" s="137">
        <v>86</v>
      </c>
      <c r="B97" s="142" t="s">
        <v>1101</v>
      </c>
      <c r="C97" s="141">
        <v>2017</v>
      </c>
      <c r="D97" s="340">
        <v>1591.58</v>
      </c>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6.25" customHeight="1" x14ac:dyDescent="0.2">
      <c r="A98" s="137">
        <v>87</v>
      </c>
      <c r="B98" s="142" t="s">
        <v>1102</v>
      </c>
      <c r="C98" s="141">
        <v>2017</v>
      </c>
      <c r="D98" s="340">
        <v>1968.66</v>
      </c>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6.25" customHeight="1" x14ac:dyDescent="0.2">
      <c r="A99" s="141">
        <v>88</v>
      </c>
      <c r="B99" s="142" t="s">
        <v>1103</v>
      </c>
      <c r="C99" s="141">
        <v>2017</v>
      </c>
      <c r="D99" s="340">
        <v>1968.66</v>
      </c>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26.25" customHeight="1" x14ac:dyDescent="0.2">
      <c r="A100" s="141">
        <v>89</v>
      </c>
      <c r="B100" s="142" t="s">
        <v>1104</v>
      </c>
      <c r="C100" s="141">
        <v>2017</v>
      </c>
      <c r="D100" s="340">
        <v>1968.66</v>
      </c>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26.25" customHeight="1" x14ac:dyDescent="0.2">
      <c r="A101" s="141">
        <v>90</v>
      </c>
      <c r="B101" s="142" t="s">
        <v>1105</v>
      </c>
      <c r="C101" s="141">
        <v>2017</v>
      </c>
      <c r="D101" s="340">
        <v>2066.6</v>
      </c>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6.25" customHeight="1" x14ac:dyDescent="0.2">
      <c r="A102" s="137">
        <v>91</v>
      </c>
      <c r="B102" s="142" t="s">
        <v>1106</v>
      </c>
      <c r="C102" s="141">
        <v>2017</v>
      </c>
      <c r="D102" s="340">
        <v>2066.61</v>
      </c>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6.25" customHeight="1" x14ac:dyDescent="0.2">
      <c r="A103" s="137">
        <v>92</v>
      </c>
      <c r="B103" s="142" t="s">
        <v>1107</v>
      </c>
      <c r="C103" s="141">
        <v>2017</v>
      </c>
      <c r="D103" s="340">
        <v>5415.12</v>
      </c>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6.25" customHeight="1" x14ac:dyDescent="0.2">
      <c r="A104" s="141">
        <v>93</v>
      </c>
      <c r="B104" s="142" t="s">
        <v>1108</v>
      </c>
      <c r="C104" s="141">
        <v>2017</v>
      </c>
      <c r="D104" s="340">
        <v>5415.13</v>
      </c>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6.25" customHeight="1" x14ac:dyDescent="0.2">
      <c r="A105" s="141">
        <v>94</v>
      </c>
      <c r="B105" s="142" t="s">
        <v>1109</v>
      </c>
      <c r="C105" s="141">
        <v>2017</v>
      </c>
      <c r="D105" s="340">
        <v>22792.92</v>
      </c>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6.25" customHeight="1" x14ac:dyDescent="0.2">
      <c r="A106" s="141">
        <v>95</v>
      </c>
      <c r="B106" s="142" t="s">
        <v>1110</v>
      </c>
      <c r="C106" s="141">
        <v>2017</v>
      </c>
      <c r="D106" s="340">
        <v>3896.17</v>
      </c>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26.25" customHeight="1" x14ac:dyDescent="0.2">
      <c r="A107" s="137">
        <v>96</v>
      </c>
      <c r="B107" s="142" t="s">
        <v>1111</v>
      </c>
      <c r="C107" s="141">
        <v>2017</v>
      </c>
      <c r="D107" s="340">
        <v>3896.18</v>
      </c>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6.25" customHeight="1" x14ac:dyDescent="0.2">
      <c r="A108" s="137">
        <v>97</v>
      </c>
      <c r="B108" s="142" t="s">
        <v>1112</v>
      </c>
      <c r="C108" s="141">
        <v>2017</v>
      </c>
      <c r="D108" s="340">
        <v>14950</v>
      </c>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6.25" customHeight="1" x14ac:dyDescent="0.2">
      <c r="A109" s="141">
        <v>98</v>
      </c>
      <c r="B109" s="142" t="s">
        <v>1113</v>
      </c>
      <c r="C109" s="141">
        <v>2017</v>
      </c>
      <c r="D109" s="340">
        <v>25679.39</v>
      </c>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6.25" customHeight="1" x14ac:dyDescent="0.2">
      <c r="A110" s="141">
        <v>99</v>
      </c>
      <c r="B110" s="142" t="s">
        <v>1114</v>
      </c>
      <c r="C110" s="141">
        <v>2017</v>
      </c>
      <c r="D110" s="340">
        <v>1218.93</v>
      </c>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6.25" customHeight="1" x14ac:dyDescent="0.2">
      <c r="A111" s="141">
        <v>100</v>
      </c>
      <c r="B111" s="142" t="s">
        <v>1115</v>
      </c>
      <c r="C111" s="141">
        <v>2017</v>
      </c>
      <c r="D111" s="340">
        <v>2273.0100000000002</v>
      </c>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6.25" customHeight="1" x14ac:dyDescent="0.2">
      <c r="A112" s="137">
        <v>101</v>
      </c>
      <c r="B112" s="142" t="s">
        <v>1116</v>
      </c>
      <c r="C112" s="141">
        <v>2017</v>
      </c>
      <c r="D112" s="340">
        <v>2273</v>
      </c>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6.25" customHeight="1" x14ac:dyDescent="0.2">
      <c r="A113" s="137">
        <v>102</v>
      </c>
      <c r="B113" s="142" t="s">
        <v>1117</v>
      </c>
      <c r="C113" s="141">
        <v>2017</v>
      </c>
      <c r="D113" s="340">
        <v>2273</v>
      </c>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26.25" customHeight="1" x14ac:dyDescent="0.2">
      <c r="A114" s="141">
        <v>103</v>
      </c>
      <c r="B114" s="142" t="s">
        <v>1118</v>
      </c>
      <c r="C114" s="141">
        <v>2017</v>
      </c>
      <c r="D114" s="340">
        <v>2273</v>
      </c>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6.25" customHeight="1" x14ac:dyDescent="0.2">
      <c r="A115" s="141">
        <v>104</v>
      </c>
      <c r="B115" s="142" t="s">
        <v>1119</v>
      </c>
      <c r="C115" s="141">
        <v>2017</v>
      </c>
      <c r="D115" s="340">
        <v>1065</v>
      </c>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6.25" customHeight="1" x14ac:dyDescent="0.2">
      <c r="A116" s="141">
        <v>105</v>
      </c>
      <c r="B116" s="142" t="s">
        <v>1120</v>
      </c>
      <c r="C116" s="141">
        <v>2018</v>
      </c>
      <c r="D116" s="340">
        <v>3329.08</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6.25" customHeight="1" x14ac:dyDescent="0.2">
      <c r="A117" s="137">
        <v>106</v>
      </c>
      <c r="B117" s="142" t="s">
        <v>1121</v>
      </c>
      <c r="C117" s="141">
        <v>2018</v>
      </c>
      <c r="D117" s="340">
        <v>18573</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6.25" customHeight="1" x14ac:dyDescent="0.2">
      <c r="A118" s="137">
        <v>107</v>
      </c>
      <c r="B118" s="142" t="s">
        <v>1122</v>
      </c>
      <c r="C118" s="141">
        <v>2018</v>
      </c>
      <c r="D118" s="340">
        <v>2638.35</v>
      </c>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6.25" customHeight="1" x14ac:dyDescent="0.2">
      <c r="A119" s="141">
        <v>108</v>
      </c>
      <c r="B119" s="142" t="s">
        <v>1122</v>
      </c>
      <c r="C119" s="141">
        <v>2018</v>
      </c>
      <c r="D119" s="340">
        <v>2638.35</v>
      </c>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6.25" customHeight="1" x14ac:dyDescent="0.2">
      <c r="A120" s="141">
        <v>109</v>
      </c>
      <c r="B120" s="142" t="s">
        <v>1123</v>
      </c>
      <c r="C120" s="141">
        <v>2018</v>
      </c>
      <c r="D120" s="340">
        <v>1162.3499999999999</v>
      </c>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6.25" customHeight="1" x14ac:dyDescent="0.2">
      <c r="A121" s="141">
        <v>110</v>
      </c>
      <c r="B121" s="142" t="s">
        <v>1123</v>
      </c>
      <c r="C121" s="141">
        <v>2018</v>
      </c>
      <c r="D121" s="340">
        <v>1162.3499999999999</v>
      </c>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6.25" customHeight="1" x14ac:dyDescent="0.2">
      <c r="A122" s="137">
        <v>111</v>
      </c>
      <c r="B122" s="142" t="s">
        <v>1123</v>
      </c>
      <c r="C122" s="141">
        <v>2018</v>
      </c>
      <c r="D122" s="340">
        <v>1162.3499999999999</v>
      </c>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6.25" customHeight="1" x14ac:dyDescent="0.2">
      <c r="A123" s="137">
        <v>112</v>
      </c>
      <c r="B123" s="142" t="s">
        <v>1124</v>
      </c>
      <c r="C123" s="141">
        <v>2018</v>
      </c>
      <c r="D123" s="340">
        <v>1344.39</v>
      </c>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6.25" customHeight="1" x14ac:dyDescent="0.2">
      <c r="A124" s="141">
        <v>113</v>
      </c>
      <c r="B124" s="142" t="s">
        <v>1125</v>
      </c>
      <c r="C124" s="141">
        <v>2018</v>
      </c>
      <c r="D124" s="340">
        <v>1344.39</v>
      </c>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6.25" customHeight="1" x14ac:dyDescent="0.2">
      <c r="A125" s="141">
        <v>114</v>
      </c>
      <c r="B125" s="142" t="s">
        <v>1126</v>
      </c>
      <c r="C125" s="141">
        <v>2018</v>
      </c>
      <c r="D125" s="340">
        <v>1344.39</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6.25" customHeight="1" x14ac:dyDescent="0.2">
      <c r="A126" s="141">
        <v>115</v>
      </c>
      <c r="B126" s="142" t="s">
        <v>1127</v>
      </c>
      <c r="C126" s="141">
        <v>2018</v>
      </c>
      <c r="D126" s="340">
        <v>1344.39</v>
      </c>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26.25" customHeight="1" x14ac:dyDescent="0.2">
      <c r="A127" s="137">
        <v>116</v>
      </c>
      <c r="B127" s="142" t="s">
        <v>1128</v>
      </c>
      <c r="C127" s="141">
        <v>2018</v>
      </c>
      <c r="D127" s="340">
        <v>1344.39</v>
      </c>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26.25" customHeight="1" x14ac:dyDescent="0.2">
      <c r="A128" s="137">
        <v>117</v>
      </c>
      <c r="B128" s="142" t="s">
        <v>1129</v>
      </c>
      <c r="C128" s="141">
        <v>2018</v>
      </c>
      <c r="D128" s="340">
        <v>25192.89</v>
      </c>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26.25" customHeight="1" x14ac:dyDescent="0.2">
      <c r="A129" s="141">
        <v>118</v>
      </c>
      <c r="B129" s="142" t="s">
        <v>1130</v>
      </c>
      <c r="C129" s="141">
        <v>2018</v>
      </c>
      <c r="D129" s="340">
        <v>1735.53</v>
      </c>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26.25" customHeight="1" x14ac:dyDescent="0.2">
      <c r="A130" s="141">
        <v>119</v>
      </c>
      <c r="B130" s="142" t="s">
        <v>1131</v>
      </c>
      <c r="C130" s="141">
        <v>2018</v>
      </c>
      <c r="D130" s="340">
        <v>4341.8999999999996</v>
      </c>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6.25" customHeight="1" x14ac:dyDescent="0.2">
      <c r="A131" s="141">
        <v>120</v>
      </c>
      <c r="B131" s="142" t="s">
        <v>1132</v>
      </c>
      <c r="C131" s="141">
        <v>2018</v>
      </c>
      <c r="D131" s="340">
        <v>1690.8</v>
      </c>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26.25" customHeight="1" x14ac:dyDescent="0.2">
      <c r="A132" s="137">
        <v>121</v>
      </c>
      <c r="B132" s="142" t="s">
        <v>1132</v>
      </c>
      <c r="C132" s="141">
        <v>2018</v>
      </c>
      <c r="D132" s="340">
        <v>1722</v>
      </c>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26.25" customHeight="1" x14ac:dyDescent="0.2">
      <c r="A133" s="137">
        <v>122</v>
      </c>
      <c r="B133" s="142" t="s">
        <v>1133</v>
      </c>
      <c r="C133" s="141">
        <v>2018</v>
      </c>
      <c r="D133" s="340">
        <v>349.32</v>
      </c>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26.25" customHeight="1" x14ac:dyDescent="0.2">
      <c r="A134" s="141">
        <v>123</v>
      </c>
      <c r="B134" s="142" t="s">
        <v>1133</v>
      </c>
      <c r="C134" s="141">
        <v>2018</v>
      </c>
      <c r="D134" s="340">
        <v>349.32</v>
      </c>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26.25" customHeight="1" x14ac:dyDescent="0.2">
      <c r="A135" s="141">
        <v>124</v>
      </c>
      <c r="B135" s="142" t="s">
        <v>1134</v>
      </c>
      <c r="C135" s="141">
        <v>2018</v>
      </c>
      <c r="D135" s="340">
        <v>995.07</v>
      </c>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26.25" customHeight="1" x14ac:dyDescent="0.2">
      <c r="A136" s="141">
        <v>125</v>
      </c>
      <c r="B136" s="142" t="s">
        <v>1134</v>
      </c>
      <c r="C136" s="141">
        <v>2018</v>
      </c>
      <c r="D136" s="340">
        <v>995.07</v>
      </c>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26.25" customHeight="1" x14ac:dyDescent="0.2">
      <c r="A137" s="137">
        <v>126</v>
      </c>
      <c r="B137" s="142" t="s">
        <v>1135</v>
      </c>
      <c r="C137" s="141">
        <v>2018</v>
      </c>
      <c r="D137" s="340">
        <v>10684.64</v>
      </c>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26.25" customHeight="1" x14ac:dyDescent="0.2">
      <c r="A138" s="137">
        <v>127</v>
      </c>
      <c r="B138" s="142" t="s">
        <v>1136</v>
      </c>
      <c r="C138" s="141">
        <v>2017</v>
      </c>
      <c r="D138" s="340">
        <v>16012.87</v>
      </c>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26.25" customHeight="1" x14ac:dyDescent="0.2">
      <c r="A139" s="141">
        <v>128</v>
      </c>
      <c r="B139" s="142" t="s">
        <v>1137</v>
      </c>
      <c r="C139" s="141">
        <v>2018</v>
      </c>
      <c r="D139" s="340">
        <v>6840.03</v>
      </c>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26.25" customHeight="1" x14ac:dyDescent="0.2">
      <c r="A140" s="141">
        <v>129</v>
      </c>
      <c r="B140" s="142" t="s">
        <v>1138</v>
      </c>
      <c r="C140" s="141">
        <v>2018</v>
      </c>
      <c r="D140" s="340">
        <v>6387.6</v>
      </c>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26.25" customHeight="1" x14ac:dyDescent="0.2">
      <c r="A141" s="141">
        <v>130</v>
      </c>
      <c r="B141" s="142" t="s">
        <v>1138</v>
      </c>
      <c r="C141" s="141">
        <v>2018</v>
      </c>
      <c r="D141" s="340">
        <v>6387.59</v>
      </c>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26.25" customHeight="1" x14ac:dyDescent="0.2">
      <c r="A142" s="137">
        <v>131</v>
      </c>
      <c r="B142" s="142" t="s">
        <v>1139</v>
      </c>
      <c r="C142" s="141">
        <v>2018</v>
      </c>
      <c r="D142" s="340">
        <v>1198.02</v>
      </c>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26.25" customHeight="1" x14ac:dyDescent="0.2">
      <c r="A143" s="137">
        <v>132</v>
      </c>
      <c r="B143" s="142" t="s">
        <v>1139</v>
      </c>
      <c r="C143" s="141">
        <v>2018</v>
      </c>
      <c r="D143" s="340">
        <v>1176.31</v>
      </c>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26.25" customHeight="1" x14ac:dyDescent="0.2">
      <c r="A144" s="141">
        <v>133</v>
      </c>
      <c r="B144" s="142" t="s">
        <v>1140</v>
      </c>
      <c r="C144" s="141">
        <v>2018</v>
      </c>
      <c r="D144" s="340">
        <v>1288.6300000000001</v>
      </c>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26.25" customHeight="1" x14ac:dyDescent="0.2">
      <c r="A145" s="141">
        <v>134</v>
      </c>
      <c r="B145" s="142" t="s">
        <v>1141</v>
      </c>
      <c r="C145" s="141">
        <v>2018</v>
      </c>
      <c r="D145" s="340">
        <v>13530</v>
      </c>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26.25" customHeight="1" x14ac:dyDescent="0.2">
      <c r="A146" s="141">
        <v>135</v>
      </c>
      <c r="B146" s="142" t="s">
        <v>1140</v>
      </c>
      <c r="C146" s="141">
        <v>2018</v>
      </c>
      <c r="D146" s="340">
        <v>1288.6300000000001</v>
      </c>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26.25" customHeight="1" x14ac:dyDescent="0.2">
      <c r="A147" s="137">
        <v>136</v>
      </c>
      <c r="B147" s="142" t="s">
        <v>1142</v>
      </c>
      <c r="C147" s="141">
        <v>2018</v>
      </c>
      <c r="D147" s="340">
        <v>38040.550000000003</v>
      </c>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26.25" customHeight="1" x14ac:dyDescent="0.2">
      <c r="A148" s="137">
        <v>137</v>
      </c>
      <c r="B148" s="142" t="s">
        <v>1143</v>
      </c>
      <c r="C148" s="141">
        <v>2018</v>
      </c>
      <c r="D148" s="340">
        <v>20281.47</v>
      </c>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26.25" customHeight="1" x14ac:dyDescent="0.2">
      <c r="A149" s="141">
        <v>138</v>
      </c>
      <c r="B149" s="142" t="s">
        <v>1144</v>
      </c>
      <c r="C149" s="141">
        <v>2018</v>
      </c>
      <c r="D149" s="340">
        <v>19838.669999999998</v>
      </c>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26.25" customHeight="1" x14ac:dyDescent="0.2">
      <c r="A150" s="141">
        <v>139</v>
      </c>
      <c r="B150" s="142" t="s">
        <v>1145</v>
      </c>
      <c r="C150" s="141">
        <v>2018</v>
      </c>
      <c r="D150" s="340">
        <v>12219</v>
      </c>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26.25" customHeight="1" x14ac:dyDescent="0.2">
      <c r="A151" s="141">
        <v>140</v>
      </c>
      <c r="B151" s="143" t="s">
        <v>1146</v>
      </c>
      <c r="C151" s="141">
        <v>2019</v>
      </c>
      <c r="D151" s="340">
        <v>1279.2</v>
      </c>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26.25" customHeight="1" x14ac:dyDescent="0.2">
      <c r="A152" s="137">
        <v>141</v>
      </c>
      <c r="B152" s="143" t="s">
        <v>1147</v>
      </c>
      <c r="C152" s="141">
        <v>2019</v>
      </c>
      <c r="D152" s="340">
        <v>17748.900000000001</v>
      </c>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26.25" customHeight="1" x14ac:dyDescent="0.2">
      <c r="A153" s="137">
        <v>142</v>
      </c>
      <c r="B153" s="144" t="s">
        <v>1148</v>
      </c>
      <c r="C153" s="141">
        <v>2018</v>
      </c>
      <c r="D153" s="341">
        <v>182276.2</v>
      </c>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26.25" customHeight="1" x14ac:dyDescent="0.2">
      <c r="A154" s="141">
        <v>143</v>
      </c>
      <c r="B154" s="144" t="s">
        <v>1149</v>
      </c>
      <c r="C154" s="141">
        <v>2018</v>
      </c>
      <c r="D154" s="341">
        <v>19565.66</v>
      </c>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26.25" customHeight="1" x14ac:dyDescent="0.2">
      <c r="A155" s="141">
        <v>144</v>
      </c>
      <c r="B155" s="144" t="s">
        <v>1150</v>
      </c>
      <c r="C155" s="141">
        <v>2018</v>
      </c>
      <c r="D155" s="341">
        <v>489015.28</v>
      </c>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26.25" customHeight="1" x14ac:dyDescent="0.2">
      <c r="A156" s="141">
        <v>145</v>
      </c>
      <c r="B156" s="144" t="s">
        <v>1151</v>
      </c>
      <c r="C156" s="141">
        <v>2018</v>
      </c>
      <c r="D156" s="341">
        <v>20196.82</v>
      </c>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26.25" customHeight="1" x14ac:dyDescent="0.2">
      <c r="A157" s="137">
        <v>146</v>
      </c>
      <c r="B157" s="144" t="s">
        <v>1152</v>
      </c>
      <c r="C157" s="141">
        <v>2018</v>
      </c>
      <c r="D157" s="341">
        <v>11991.86</v>
      </c>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26.25" customHeight="1" x14ac:dyDescent="0.2">
      <c r="A158" s="137">
        <v>147</v>
      </c>
      <c r="B158" s="144" t="s">
        <v>1153</v>
      </c>
      <c r="C158" s="141">
        <v>2018</v>
      </c>
      <c r="D158" s="341">
        <f>261696.46*2</f>
        <v>523392.92</v>
      </c>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26.25" customHeight="1" x14ac:dyDescent="0.2">
      <c r="A159" s="141">
        <v>148</v>
      </c>
      <c r="B159" s="144" t="s">
        <v>1154</v>
      </c>
      <c r="C159" s="141">
        <v>2018</v>
      </c>
      <c r="D159" s="341">
        <v>21270</v>
      </c>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26.25" customHeight="1" x14ac:dyDescent="0.2">
      <c r="A160" s="141">
        <v>149</v>
      </c>
      <c r="B160" s="144" t="s">
        <v>1155</v>
      </c>
      <c r="C160" s="141" t="s">
        <v>1156</v>
      </c>
      <c r="D160" s="341">
        <v>7573.8</v>
      </c>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26.25" customHeight="1" x14ac:dyDescent="0.2">
      <c r="A161" s="141">
        <v>150</v>
      </c>
      <c r="B161" s="144" t="s">
        <v>1157</v>
      </c>
      <c r="C161" s="141" t="s">
        <v>1156</v>
      </c>
      <c r="D161" s="341">
        <v>6311.5</v>
      </c>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26.25" customHeight="1" x14ac:dyDescent="0.2">
      <c r="A162" s="137">
        <v>151</v>
      </c>
      <c r="B162" s="144" t="s">
        <v>1158</v>
      </c>
      <c r="C162" s="141" t="s">
        <v>1156</v>
      </c>
      <c r="D162" s="341">
        <v>1262.3</v>
      </c>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26.25" customHeight="1" x14ac:dyDescent="0.2">
      <c r="A163" s="137">
        <v>152</v>
      </c>
      <c r="B163" s="144" t="s">
        <v>1159</v>
      </c>
      <c r="C163" s="141" t="s">
        <v>1156</v>
      </c>
      <c r="D163" s="341">
        <v>3155.75</v>
      </c>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26.25" customHeight="1" x14ac:dyDescent="0.2">
      <c r="A164" s="141">
        <v>153</v>
      </c>
      <c r="B164" s="144" t="s">
        <v>1160</v>
      </c>
      <c r="C164" s="141" t="s">
        <v>1156</v>
      </c>
      <c r="D164" s="341">
        <v>6311.5</v>
      </c>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26.25" customHeight="1" x14ac:dyDescent="0.2">
      <c r="A165" s="141">
        <v>154</v>
      </c>
      <c r="B165" s="144" t="s">
        <v>1161</v>
      </c>
      <c r="C165" s="141" t="s">
        <v>1156</v>
      </c>
      <c r="D165" s="341">
        <v>6311.5</v>
      </c>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ht="26.25" customHeight="1" x14ac:dyDescent="0.2">
      <c r="A166" s="141">
        <v>155</v>
      </c>
      <c r="B166" s="144" t="s">
        <v>1162</v>
      </c>
      <c r="C166" s="141" t="s">
        <v>1156</v>
      </c>
      <c r="D166" s="341">
        <v>1340.7</v>
      </c>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ht="26.25" customHeight="1" x14ac:dyDescent="0.2">
      <c r="A167" s="145"/>
      <c r="B167" s="146" t="s">
        <v>457</v>
      </c>
      <c r="C167" s="145"/>
      <c r="D167" s="342">
        <f>SUM(D12:D166)</f>
        <v>2188051</v>
      </c>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ht="26.25" customHeight="1" x14ac:dyDescent="0.2">
      <c r="A168" s="427" t="s">
        <v>1163</v>
      </c>
      <c r="B168" s="427"/>
      <c r="C168" s="427"/>
      <c r="D168" s="42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ht="26.25" customHeight="1" x14ac:dyDescent="0.2">
      <c r="A169" s="137">
        <v>2</v>
      </c>
      <c r="B169" s="140" t="s">
        <v>1164</v>
      </c>
      <c r="C169" s="137" t="s">
        <v>1017</v>
      </c>
      <c r="D169" s="340">
        <v>1069</v>
      </c>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ht="26.25" customHeight="1" x14ac:dyDescent="0.2">
      <c r="A170" s="137">
        <v>3</v>
      </c>
      <c r="B170" s="140" t="s">
        <v>1165</v>
      </c>
      <c r="C170" s="137" t="s">
        <v>1166</v>
      </c>
      <c r="D170" s="340">
        <v>1124.0999999999999</v>
      </c>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ht="26.25" customHeight="1" x14ac:dyDescent="0.2">
      <c r="A171" s="137">
        <v>4</v>
      </c>
      <c r="B171" s="140" t="s">
        <v>1165</v>
      </c>
      <c r="C171" s="137" t="s">
        <v>1166</v>
      </c>
      <c r="D171" s="340">
        <v>1124.0999999999999</v>
      </c>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ht="26.25" customHeight="1" x14ac:dyDescent="0.2">
      <c r="A172" s="137">
        <v>5</v>
      </c>
      <c r="B172" s="140" t="s">
        <v>1167</v>
      </c>
      <c r="C172" s="137" t="s">
        <v>1166</v>
      </c>
      <c r="D172" s="340">
        <v>1124.0999999999999</v>
      </c>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ht="26.25" customHeight="1" x14ac:dyDescent="0.2">
      <c r="A173" s="137">
        <v>6</v>
      </c>
      <c r="B173" s="140" t="s">
        <v>1168</v>
      </c>
      <c r="C173" s="137" t="s">
        <v>1166</v>
      </c>
      <c r="D173" s="340">
        <v>1124.0999999999999</v>
      </c>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ht="26.25" customHeight="1" x14ac:dyDescent="0.2">
      <c r="A174" s="137">
        <v>7</v>
      </c>
      <c r="B174" s="140" t="s">
        <v>1169</v>
      </c>
      <c r="C174" s="137" t="s">
        <v>1017</v>
      </c>
      <c r="D174" s="340">
        <v>2149</v>
      </c>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ht="26.25" customHeight="1" x14ac:dyDescent="0.2">
      <c r="A175" s="137">
        <v>8</v>
      </c>
      <c r="B175" s="140" t="s">
        <v>1170</v>
      </c>
      <c r="C175" s="137">
        <v>2018</v>
      </c>
      <c r="D175" s="340">
        <v>2031.71</v>
      </c>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ht="26.25" customHeight="1" x14ac:dyDescent="0.2">
      <c r="A176" s="137">
        <v>9</v>
      </c>
      <c r="B176" s="142" t="s">
        <v>1171</v>
      </c>
      <c r="C176" s="141">
        <v>2013</v>
      </c>
      <c r="D176" s="340">
        <v>1129</v>
      </c>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ht="26.25" customHeight="1" x14ac:dyDescent="0.2">
      <c r="A177" s="137">
        <v>10</v>
      </c>
      <c r="B177" s="142" t="s">
        <v>1172</v>
      </c>
      <c r="C177" s="141">
        <v>2013</v>
      </c>
      <c r="D177" s="340">
        <v>2400</v>
      </c>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ht="26.25" customHeight="1" x14ac:dyDescent="0.2">
      <c r="A178" s="137">
        <v>11</v>
      </c>
      <c r="B178" s="142" t="s">
        <v>1173</v>
      </c>
      <c r="C178" s="141">
        <v>2013</v>
      </c>
      <c r="D178" s="340">
        <v>1720</v>
      </c>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ht="26.25" customHeight="1" x14ac:dyDescent="0.2">
      <c r="A179" s="137">
        <v>12</v>
      </c>
      <c r="B179" s="142" t="s">
        <v>1174</v>
      </c>
      <c r="C179" s="141">
        <v>2014</v>
      </c>
      <c r="D179" s="340">
        <v>4000</v>
      </c>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ht="26.25" customHeight="1" x14ac:dyDescent="0.2">
      <c r="A180" s="137">
        <v>13</v>
      </c>
      <c r="B180" s="142" t="s">
        <v>1175</v>
      </c>
      <c r="C180" s="141">
        <v>2015</v>
      </c>
      <c r="D180" s="340">
        <v>2749</v>
      </c>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ht="26.25" customHeight="1" x14ac:dyDescent="0.2">
      <c r="A181" s="137">
        <v>14</v>
      </c>
      <c r="B181" s="142" t="s">
        <v>1176</v>
      </c>
      <c r="C181" s="141">
        <v>2015</v>
      </c>
      <c r="D181" s="340">
        <v>2644.5</v>
      </c>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ht="26.25" customHeight="1" x14ac:dyDescent="0.2">
      <c r="A182" s="137">
        <v>15</v>
      </c>
      <c r="B182" s="142" t="s">
        <v>1177</v>
      </c>
      <c r="C182" s="141">
        <v>2016</v>
      </c>
      <c r="D182" s="340">
        <v>1699</v>
      </c>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ht="26.25" customHeight="1" x14ac:dyDescent="0.2">
      <c r="A183" s="137">
        <v>16</v>
      </c>
      <c r="B183" s="142" t="s">
        <v>1178</v>
      </c>
      <c r="C183" s="141">
        <v>2016</v>
      </c>
      <c r="D183" s="340">
        <v>2550</v>
      </c>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ht="26.25" customHeight="1" x14ac:dyDescent="0.2">
      <c r="A184" s="137">
        <v>17</v>
      </c>
      <c r="B184" s="142" t="s">
        <v>1179</v>
      </c>
      <c r="C184" s="141">
        <v>2016</v>
      </c>
      <c r="D184" s="340">
        <v>1799</v>
      </c>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26.25" customHeight="1" x14ac:dyDescent="0.2">
      <c r="A185" s="137">
        <v>18</v>
      </c>
      <c r="B185" s="142" t="s">
        <v>1180</v>
      </c>
      <c r="C185" s="141">
        <v>2016</v>
      </c>
      <c r="D185" s="340">
        <v>6423.99</v>
      </c>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26.25" customHeight="1" x14ac:dyDescent="0.2">
      <c r="A186" s="137">
        <v>19</v>
      </c>
      <c r="B186" s="142" t="s">
        <v>1181</v>
      </c>
      <c r="C186" s="141">
        <v>2016</v>
      </c>
      <c r="D186" s="340">
        <v>1819.67</v>
      </c>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ht="26.25" customHeight="1" x14ac:dyDescent="0.2">
      <c r="A187" s="137">
        <v>20</v>
      </c>
      <c r="B187" s="142" t="s">
        <v>1182</v>
      </c>
      <c r="C187" s="141">
        <v>2016</v>
      </c>
      <c r="D187" s="340">
        <v>1319.67</v>
      </c>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ht="26.25" customHeight="1" x14ac:dyDescent="0.2">
      <c r="A188" s="137">
        <v>21</v>
      </c>
      <c r="B188" s="142" t="s">
        <v>1183</v>
      </c>
      <c r="C188" s="141">
        <v>2017</v>
      </c>
      <c r="D188" s="340">
        <v>1659.27</v>
      </c>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26.25" customHeight="1" x14ac:dyDescent="0.2">
      <c r="A189" s="137">
        <v>22</v>
      </c>
      <c r="B189" s="142" t="s">
        <v>1184</v>
      </c>
      <c r="C189" s="141">
        <v>2017</v>
      </c>
      <c r="D189" s="340">
        <v>1659.27</v>
      </c>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pans="1:256" ht="26.25" customHeight="1" x14ac:dyDescent="0.2">
      <c r="A190" s="137">
        <v>23</v>
      </c>
      <c r="B190" s="142" t="s">
        <v>1185</v>
      </c>
      <c r="C190" s="141">
        <v>2017</v>
      </c>
      <c r="D190" s="340">
        <v>1113.99</v>
      </c>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pans="1:256" ht="26.25" customHeight="1" x14ac:dyDescent="0.2">
      <c r="A191" s="137">
        <v>24</v>
      </c>
      <c r="B191" s="142" t="s">
        <v>1186</v>
      </c>
      <c r="C191" s="141">
        <v>2017</v>
      </c>
      <c r="D191" s="340">
        <v>2369.64</v>
      </c>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pans="1:256" ht="26.25" customHeight="1" x14ac:dyDescent="0.2">
      <c r="A192" s="137">
        <v>28</v>
      </c>
      <c r="B192" s="142" t="s">
        <v>1187</v>
      </c>
      <c r="C192" s="141">
        <v>2017</v>
      </c>
      <c r="D192" s="340">
        <v>1489</v>
      </c>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pans="1:256" ht="26.25" customHeight="1" x14ac:dyDescent="0.2">
      <c r="A193" s="137">
        <v>29</v>
      </c>
      <c r="B193" s="142" t="s">
        <v>1188</v>
      </c>
      <c r="C193" s="141">
        <v>2017</v>
      </c>
      <c r="D193" s="340">
        <v>2115.6</v>
      </c>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1:256" ht="26.25" customHeight="1" x14ac:dyDescent="0.2">
      <c r="A194" s="137">
        <v>30</v>
      </c>
      <c r="B194" s="142" t="s">
        <v>1189</v>
      </c>
      <c r="C194" s="141">
        <v>2018</v>
      </c>
      <c r="D194" s="340">
        <v>5879.99</v>
      </c>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pans="1:256" ht="26.25" customHeight="1" x14ac:dyDescent="0.2">
      <c r="A195" s="137">
        <v>31</v>
      </c>
      <c r="B195" s="142" t="s">
        <v>1190</v>
      </c>
      <c r="C195" s="141">
        <v>2018</v>
      </c>
      <c r="D195" s="340">
        <v>1549</v>
      </c>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26.25" customHeight="1" x14ac:dyDescent="0.2">
      <c r="A196" s="137">
        <v>32</v>
      </c>
      <c r="B196" s="142" t="s">
        <v>1190</v>
      </c>
      <c r="C196" s="141">
        <v>2018</v>
      </c>
      <c r="D196" s="340">
        <v>1549</v>
      </c>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26.25" customHeight="1" x14ac:dyDescent="0.2">
      <c r="A197" s="137">
        <v>33</v>
      </c>
      <c r="B197" s="142" t="s">
        <v>1190</v>
      </c>
      <c r="C197" s="141">
        <v>2018</v>
      </c>
      <c r="D197" s="340">
        <v>1549</v>
      </c>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26.25" customHeight="1" x14ac:dyDescent="0.2">
      <c r="A198" s="137">
        <v>34</v>
      </c>
      <c r="B198" s="142" t="s">
        <v>1191</v>
      </c>
      <c r="C198" s="141">
        <v>2018</v>
      </c>
      <c r="D198" s="340">
        <v>1229</v>
      </c>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26.25" customHeight="1" x14ac:dyDescent="0.2">
      <c r="A199" s="137">
        <v>35</v>
      </c>
      <c r="B199" s="142" t="s">
        <v>1191</v>
      </c>
      <c r="C199" s="141">
        <v>2018</v>
      </c>
      <c r="D199" s="340">
        <v>1229.01</v>
      </c>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26.25" customHeight="1" x14ac:dyDescent="0.2">
      <c r="A200" s="137">
        <v>36</v>
      </c>
      <c r="B200" s="142" t="s">
        <v>1192</v>
      </c>
      <c r="C200" s="141">
        <v>2018</v>
      </c>
      <c r="D200" s="340">
        <v>3319.77</v>
      </c>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26.25" customHeight="1" x14ac:dyDescent="0.2">
      <c r="A201" s="137">
        <v>37</v>
      </c>
      <c r="B201" s="142" t="s">
        <v>1193</v>
      </c>
      <c r="C201" s="141"/>
      <c r="D201" s="340">
        <v>1599</v>
      </c>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26.25" customHeight="1" x14ac:dyDescent="0.2">
      <c r="A202" s="137">
        <v>38</v>
      </c>
      <c r="B202" s="142" t="s">
        <v>1194</v>
      </c>
      <c r="C202" s="141"/>
      <c r="D202" s="340">
        <v>3699</v>
      </c>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26.25" customHeight="1" x14ac:dyDescent="0.2">
      <c r="A203" s="137">
        <v>39</v>
      </c>
      <c r="B203" s="142" t="s">
        <v>1195</v>
      </c>
      <c r="C203" s="141">
        <v>2017</v>
      </c>
      <c r="D203" s="340">
        <v>1699</v>
      </c>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26.25" customHeight="1" x14ac:dyDescent="0.2">
      <c r="A204" s="137">
        <v>40</v>
      </c>
      <c r="B204" s="142" t="s">
        <v>1196</v>
      </c>
      <c r="C204" s="141">
        <v>2018</v>
      </c>
      <c r="D204" s="340">
        <v>1165</v>
      </c>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26.25" customHeight="1" x14ac:dyDescent="0.2">
      <c r="A205" s="137">
        <v>41</v>
      </c>
      <c r="B205" s="142" t="s">
        <v>1197</v>
      </c>
      <c r="C205" s="141">
        <v>2018</v>
      </c>
      <c r="D205" s="340">
        <v>8610</v>
      </c>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26.25" customHeight="1" x14ac:dyDescent="0.2">
      <c r="A206" s="137">
        <v>42</v>
      </c>
      <c r="B206" s="142" t="s">
        <v>1198</v>
      </c>
      <c r="C206" s="141">
        <v>2019</v>
      </c>
      <c r="D206" s="340">
        <v>1508.52</v>
      </c>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26.25" customHeight="1" x14ac:dyDescent="0.2">
      <c r="A207" s="137">
        <v>43</v>
      </c>
      <c r="B207" s="142" t="s">
        <v>1198</v>
      </c>
      <c r="C207" s="141">
        <v>2019</v>
      </c>
      <c r="D207" s="340">
        <v>1508.51</v>
      </c>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26.25" customHeight="1" x14ac:dyDescent="0.2">
      <c r="A208" s="137">
        <v>44</v>
      </c>
      <c r="B208" s="142" t="s">
        <v>1198</v>
      </c>
      <c r="C208" s="141">
        <v>2019</v>
      </c>
      <c r="D208" s="340">
        <v>1538.73</v>
      </c>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1:256" ht="26.25" customHeight="1" x14ac:dyDescent="0.2">
      <c r="A209" s="137">
        <v>45</v>
      </c>
      <c r="B209" s="142" t="s">
        <v>1198</v>
      </c>
      <c r="C209" s="141">
        <v>2019</v>
      </c>
      <c r="D209" s="340">
        <v>1538.73</v>
      </c>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1:256" ht="26.25" customHeight="1" x14ac:dyDescent="0.2">
      <c r="A210" s="137">
        <v>46</v>
      </c>
      <c r="B210" s="142" t="s">
        <v>1198</v>
      </c>
      <c r="C210" s="141">
        <v>2019</v>
      </c>
      <c r="D210" s="340">
        <v>1508.52</v>
      </c>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1:256" ht="26.25" customHeight="1" x14ac:dyDescent="0.2">
      <c r="A211" s="137">
        <v>47</v>
      </c>
      <c r="B211" s="142" t="s">
        <v>1199</v>
      </c>
      <c r="C211" s="141">
        <v>2019</v>
      </c>
      <c r="D211" s="340">
        <v>3850.28</v>
      </c>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1:256" ht="26.25" customHeight="1" x14ac:dyDescent="0.2">
      <c r="A212" s="137">
        <v>48</v>
      </c>
      <c r="B212" s="140" t="s">
        <v>1200</v>
      </c>
      <c r="C212" s="137" t="s">
        <v>1156</v>
      </c>
      <c r="D212" s="340">
        <v>2878.99</v>
      </c>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1:256" ht="26.25" customHeight="1" x14ac:dyDescent="0.2">
      <c r="A213" s="137">
        <v>49</v>
      </c>
      <c r="B213" s="140" t="s">
        <v>1201</v>
      </c>
      <c r="C213" s="137">
        <v>2019</v>
      </c>
      <c r="D213" s="340">
        <v>25005</v>
      </c>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1:256" ht="26.25" customHeight="1" x14ac:dyDescent="0.2">
      <c r="A214" s="137">
        <v>50</v>
      </c>
      <c r="B214" s="142" t="s">
        <v>1202</v>
      </c>
      <c r="C214" s="137">
        <v>2019</v>
      </c>
      <c r="D214" s="340">
        <v>3739.2</v>
      </c>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1:256" ht="26.25" customHeight="1" x14ac:dyDescent="0.2">
      <c r="A215" s="137">
        <v>51</v>
      </c>
      <c r="B215" s="147" t="s">
        <v>1203</v>
      </c>
      <c r="C215" s="148" t="s">
        <v>1204</v>
      </c>
      <c r="D215" s="343">
        <v>5579</v>
      </c>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1:256" ht="26.25" customHeight="1" x14ac:dyDescent="0.2">
      <c r="A216" s="137">
        <v>52</v>
      </c>
      <c r="B216" s="147" t="s">
        <v>1205</v>
      </c>
      <c r="C216" s="148" t="s">
        <v>1206</v>
      </c>
      <c r="D216" s="343">
        <v>4479</v>
      </c>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1:256" ht="26.25" customHeight="1" x14ac:dyDescent="0.2">
      <c r="A217" s="137">
        <v>53</v>
      </c>
      <c r="B217" s="147" t="s">
        <v>1205</v>
      </c>
      <c r="C217" s="148" t="s">
        <v>1207</v>
      </c>
      <c r="D217" s="343">
        <v>4479</v>
      </c>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ht="26.25" customHeight="1" x14ac:dyDescent="0.2">
      <c r="A218" s="137">
        <v>54</v>
      </c>
      <c r="B218" s="147" t="s">
        <v>1205</v>
      </c>
      <c r="C218" s="148" t="s">
        <v>1208</v>
      </c>
      <c r="D218" s="343">
        <v>4479</v>
      </c>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26.25" customHeight="1" x14ac:dyDescent="0.2">
      <c r="A219" s="137">
        <v>55</v>
      </c>
      <c r="B219" s="147" t="s">
        <v>1205</v>
      </c>
      <c r="C219" s="148" t="s">
        <v>1209</v>
      </c>
      <c r="D219" s="343">
        <v>4479</v>
      </c>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1:256" ht="26.25" customHeight="1" x14ac:dyDescent="0.2">
      <c r="A220" s="149"/>
      <c r="B220" s="150" t="s">
        <v>457</v>
      </c>
      <c r="C220" s="149"/>
      <c r="D220" s="344">
        <f>SUM(D169:D219)</f>
        <v>150054.95999999996</v>
      </c>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1:256" ht="26.25" customHeight="1" x14ac:dyDescent="0.2">
      <c r="A221" s="427" t="s">
        <v>1210</v>
      </c>
      <c r="B221" s="427"/>
      <c r="C221" s="427"/>
      <c r="D221" s="42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row>
    <row r="222" spans="1:256" ht="26.25" customHeight="1" x14ac:dyDescent="0.2">
      <c r="A222" s="137">
        <v>1</v>
      </c>
      <c r="B222" s="140" t="s">
        <v>1211</v>
      </c>
      <c r="C222" s="137" t="s">
        <v>1017</v>
      </c>
      <c r="D222" s="340">
        <v>1845</v>
      </c>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row>
    <row r="223" spans="1:256" ht="26.25" customHeight="1" x14ac:dyDescent="0.2">
      <c r="A223" s="137">
        <v>2</v>
      </c>
      <c r="B223" s="140" t="s">
        <v>1211</v>
      </c>
      <c r="C223" s="137" t="s">
        <v>1017</v>
      </c>
      <c r="D223" s="340">
        <v>1845</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1:256" ht="26.25" customHeight="1" x14ac:dyDescent="0.2">
      <c r="A224" s="145"/>
      <c r="B224" s="146" t="s">
        <v>457</v>
      </c>
      <c r="C224" s="145"/>
      <c r="D224" s="342">
        <f>SUM(D222:D223)</f>
        <v>3690</v>
      </c>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1:256" ht="26.25" customHeight="1" x14ac:dyDescent="0.2">
      <c r="A225" s="151"/>
      <c r="B225" s="152"/>
      <c r="C225" s="151"/>
      <c r="D225" s="34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1:256" ht="26.25" customHeight="1" x14ac:dyDescent="0.2">
      <c r="A226" s="428" t="s">
        <v>30</v>
      </c>
      <c r="B226" s="428"/>
      <c r="C226" s="428"/>
      <c r="D226" s="428"/>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1:256" ht="26.25" customHeight="1" x14ac:dyDescent="0.2">
      <c r="A227" s="427" t="s">
        <v>1014</v>
      </c>
      <c r="B227" s="427"/>
      <c r="C227" s="427"/>
      <c r="D227" s="4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1:256" ht="26.25" customHeight="1" x14ac:dyDescent="0.2">
      <c r="A228" s="137">
        <v>1</v>
      </c>
      <c r="B228" s="153" t="s">
        <v>1212</v>
      </c>
      <c r="C228" s="154">
        <v>42675</v>
      </c>
      <c r="D228" s="346">
        <v>690</v>
      </c>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1:256" ht="26.25" customHeight="1" x14ac:dyDescent="0.2">
      <c r="A229" s="137">
        <v>2</v>
      </c>
      <c r="B229" s="153" t="s">
        <v>1213</v>
      </c>
      <c r="C229" s="154">
        <v>42675</v>
      </c>
      <c r="D229" s="346">
        <v>950</v>
      </c>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1:256" ht="26.25" customHeight="1" x14ac:dyDescent="0.2">
      <c r="A230" s="137">
        <v>3</v>
      </c>
      <c r="B230" s="153" t="s">
        <v>1213</v>
      </c>
      <c r="C230" s="154">
        <v>42675</v>
      </c>
      <c r="D230" s="346">
        <v>950</v>
      </c>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1:256" ht="26.25" customHeight="1" x14ac:dyDescent="0.2">
      <c r="A231" s="137">
        <v>4</v>
      </c>
      <c r="B231" s="153" t="s">
        <v>1212</v>
      </c>
      <c r="C231" s="154">
        <v>42675</v>
      </c>
      <c r="D231" s="346">
        <v>690</v>
      </c>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1:256" ht="26.25" customHeight="1" x14ac:dyDescent="0.2">
      <c r="A232" s="137">
        <v>5</v>
      </c>
      <c r="B232" s="153" t="s">
        <v>1213</v>
      </c>
      <c r="C232" s="154">
        <v>42675</v>
      </c>
      <c r="D232" s="346">
        <v>950</v>
      </c>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1:256" ht="26.25" customHeight="1" x14ac:dyDescent="0.2">
      <c r="A233" s="137">
        <v>6</v>
      </c>
      <c r="B233" s="153" t="s">
        <v>1213</v>
      </c>
      <c r="C233" s="154">
        <v>42675</v>
      </c>
      <c r="D233" s="346">
        <v>950</v>
      </c>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1:256" ht="26.25" customHeight="1" x14ac:dyDescent="0.2">
      <c r="A234" s="137">
        <v>7</v>
      </c>
      <c r="B234" s="153" t="s">
        <v>1214</v>
      </c>
      <c r="C234" s="154">
        <v>42626</v>
      </c>
      <c r="D234" s="346">
        <v>1931</v>
      </c>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1:256" ht="26.25" customHeight="1" x14ac:dyDescent="0.2">
      <c r="A235" s="137">
        <v>8</v>
      </c>
      <c r="B235" s="153" t="s">
        <v>1215</v>
      </c>
      <c r="C235" s="154">
        <v>42639</v>
      </c>
      <c r="D235" s="346">
        <v>605</v>
      </c>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1:256" ht="26.25" customHeight="1" x14ac:dyDescent="0.2">
      <c r="A236" s="137">
        <v>9</v>
      </c>
      <c r="B236" s="155" t="s">
        <v>1216</v>
      </c>
      <c r="C236" s="154">
        <v>42242</v>
      </c>
      <c r="D236" s="346">
        <v>3000</v>
      </c>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1:256" ht="26.25" customHeight="1" x14ac:dyDescent="0.2">
      <c r="A237" s="137">
        <v>10</v>
      </c>
      <c r="B237" s="153" t="s">
        <v>1217</v>
      </c>
      <c r="C237" s="154">
        <v>42116</v>
      </c>
      <c r="D237" s="346">
        <v>2620</v>
      </c>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ht="26.25" customHeight="1" x14ac:dyDescent="0.2">
      <c r="A238" s="137">
        <v>11</v>
      </c>
      <c r="B238" s="153" t="s">
        <v>1218</v>
      </c>
      <c r="C238" s="154">
        <v>42360</v>
      </c>
      <c r="D238" s="346">
        <v>650</v>
      </c>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26.25" customHeight="1" x14ac:dyDescent="0.2">
      <c r="A239" s="137">
        <v>12</v>
      </c>
      <c r="B239" s="153" t="s">
        <v>1218</v>
      </c>
      <c r="C239" s="154">
        <v>42360</v>
      </c>
      <c r="D239" s="346">
        <v>650</v>
      </c>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26.25" customHeight="1" x14ac:dyDescent="0.2">
      <c r="A240" s="137">
        <v>13</v>
      </c>
      <c r="B240" s="153" t="s">
        <v>1218</v>
      </c>
      <c r="C240" s="154">
        <v>42360</v>
      </c>
      <c r="D240" s="346">
        <v>650</v>
      </c>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26.25" customHeight="1" x14ac:dyDescent="0.2">
      <c r="A241" s="137">
        <v>14</v>
      </c>
      <c r="B241" s="153" t="s">
        <v>1219</v>
      </c>
      <c r="C241" s="154">
        <v>42815</v>
      </c>
      <c r="D241" s="346">
        <v>2659</v>
      </c>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26.25" customHeight="1" x14ac:dyDescent="0.2">
      <c r="A242" s="137">
        <v>15</v>
      </c>
      <c r="B242" s="153" t="s">
        <v>1219</v>
      </c>
      <c r="C242" s="154">
        <v>42815</v>
      </c>
      <c r="D242" s="346">
        <v>2659</v>
      </c>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row>
    <row r="243" spans="1:256" ht="26.25" customHeight="1" x14ac:dyDescent="0.2">
      <c r="A243" s="137">
        <v>16</v>
      </c>
      <c r="B243" s="153" t="s">
        <v>1220</v>
      </c>
      <c r="C243" s="154">
        <v>42815</v>
      </c>
      <c r="D243" s="346">
        <v>535</v>
      </c>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row>
    <row r="244" spans="1:256" ht="26.25" customHeight="1" x14ac:dyDescent="0.2">
      <c r="A244" s="137">
        <v>17</v>
      </c>
      <c r="B244" s="153" t="s">
        <v>1220</v>
      </c>
      <c r="C244" s="154">
        <v>42815</v>
      </c>
      <c r="D244" s="346">
        <v>535</v>
      </c>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row>
    <row r="245" spans="1:256" ht="26.25" customHeight="1" x14ac:dyDescent="0.2">
      <c r="A245" s="137">
        <v>18</v>
      </c>
      <c r="B245" s="153" t="s">
        <v>1221</v>
      </c>
      <c r="C245" s="154">
        <v>42815</v>
      </c>
      <c r="D245" s="346">
        <v>559</v>
      </c>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row>
    <row r="246" spans="1:256" ht="26.25" customHeight="1" x14ac:dyDescent="0.2">
      <c r="A246" s="137">
        <v>19</v>
      </c>
      <c r="B246" s="153" t="s">
        <v>1222</v>
      </c>
      <c r="C246" s="154">
        <v>42815</v>
      </c>
      <c r="D246" s="346">
        <v>479</v>
      </c>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row>
    <row r="247" spans="1:256" ht="26.25" customHeight="1" x14ac:dyDescent="0.2">
      <c r="A247" s="137">
        <v>20</v>
      </c>
      <c r="B247" s="155" t="s">
        <v>1223</v>
      </c>
      <c r="C247" s="154">
        <v>42139</v>
      </c>
      <c r="D247" s="346">
        <v>2460</v>
      </c>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row>
    <row r="248" spans="1:256" ht="26.25" customHeight="1" x14ac:dyDescent="0.2">
      <c r="A248" s="137">
        <v>21</v>
      </c>
      <c r="B248" s="153" t="s">
        <v>1224</v>
      </c>
      <c r="C248" s="154">
        <v>42032</v>
      </c>
      <c r="D248" s="346">
        <v>290</v>
      </c>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row>
    <row r="249" spans="1:256" ht="26.25" customHeight="1" x14ac:dyDescent="0.2">
      <c r="A249" s="137">
        <v>22</v>
      </c>
      <c r="B249" s="153" t="s">
        <v>1218</v>
      </c>
      <c r="C249" s="154">
        <v>42076</v>
      </c>
      <c r="D249" s="346">
        <v>2469</v>
      </c>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row>
    <row r="250" spans="1:256" ht="26.25" customHeight="1" x14ac:dyDescent="0.2">
      <c r="A250" s="137">
        <v>23</v>
      </c>
      <c r="B250" s="153" t="s">
        <v>1218</v>
      </c>
      <c r="C250" s="154">
        <v>42076</v>
      </c>
      <c r="D250" s="346">
        <v>2469</v>
      </c>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row>
    <row r="251" spans="1:256" ht="26.25" customHeight="1" x14ac:dyDescent="0.2">
      <c r="A251" s="137">
        <v>24</v>
      </c>
      <c r="B251" s="153" t="s">
        <v>1225</v>
      </c>
      <c r="C251" s="154">
        <v>42675</v>
      </c>
      <c r="D251" s="346">
        <v>950</v>
      </c>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row>
    <row r="252" spans="1:256" ht="26.25" customHeight="1" x14ac:dyDescent="0.2">
      <c r="A252" s="137">
        <v>25</v>
      </c>
      <c r="B252" s="153" t="s">
        <v>1224</v>
      </c>
      <c r="C252" s="154">
        <v>42032</v>
      </c>
      <c r="D252" s="346">
        <v>490</v>
      </c>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row>
    <row r="253" spans="1:256" ht="26.25" customHeight="1" x14ac:dyDescent="0.2">
      <c r="A253" s="137">
        <v>26</v>
      </c>
      <c r="B253" s="153" t="s">
        <v>1218</v>
      </c>
      <c r="C253" s="154">
        <v>42076</v>
      </c>
      <c r="D253" s="346">
        <v>2702</v>
      </c>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row>
    <row r="254" spans="1:256" ht="26.25" customHeight="1" x14ac:dyDescent="0.2">
      <c r="A254" s="137">
        <v>27</v>
      </c>
      <c r="B254" s="153" t="s">
        <v>1226</v>
      </c>
      <c r="C254" s="154">
        <v>42545</v>
      </c>
      <c r="D254" s="346">
        <v>2494</v>
      </c>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row>
    <row r="255" spans="1:256" ht="26.25" customHeight="1" x14ac:dyDescent="0.2">
      <c r="A255" s="137">
        <v>28</v>
      </c>
      <c r="B255" s="153" t="s">
        <v>1214</v>
      </c>
      <c r="C255" s="154">
        <v>42626</v>
      </c>
      <c r="D255" s="346">
        <v>2274</v>
      </c>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row>
    <row r="256" spans="1:256" ht="26.25" customHeight="1" x14ac:dyDescent="0.2">
      <c r="A256" s="137">
        <v>29</v>
      </c>
      <c r="B256" s="153" t="s">
        <v>1227</v>
      </c>
      <c r="C256" s="154">
        <v>42723</v>
      </c>
      <c r="D256" s="346">
        <v>531</v>
      </c>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row>
    <row r="257" spans="1:256" ht="26.25" customHeight="1" x14ac:dyDescent="0.2">
      <c r="A257" s="137">
        <v>30</v>
      </c>
      <c r="B257" s="153" t="s">
        <v>1228</v>
      </c>
      <c r="C257" s="154">
        <v>42922</v>
      </c>
      <c r="D257" s="346">
        <v>3360</v>
      </c>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row>
    <row r="258" spans="1:256" ht="26.25" customHeight="1" x14ac:dyDescent="0.2">
      <c r="A258" s="137">
        <v>31</v>
      </c>
      <c r="B258" s="156" t="s">
        <v>1229</v>
      </c>
      <c r="C258" s="157">
        <v>2016</v>
      </c>
      <c r="D258" s="346">
        <v>4095</v>
      </c>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row>
    <row r="259" spans="1:256" ht="26.25" customHeight="1" x14ac:dyDescent="0.2">
      <c r="A259" s="137">
        <v>32</v>
      </c>
      <c r="B259" s="156" t="s">
        <v>1230</v>
      </c>
      <c r="C259" s="157">
        <v>2016</v>
      </c>
      <c r="D259" s="346">
        <v>4250</v>
      </c>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row>
    <row r="260" spans="1:256" ht="26.25" customHeight="1" x14ac:dyDescent="0.2">
      <c r="A260" s="137">
        <v>33</v>
      </c>
      <c r="B260" s="156" t="s">
        <v>1231</v>
      </c>
      <c r="C260" s="157">
        <v>2017</v>
      </c>
      <c r="D260" s="346">
        <v>3634.15</v>
      </c>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row>
    <row r="261" spans="1:256" ht="26.25" customHeight="1" x14ac:dyDescent="0.2">
      <c r="A261" s="137">
        <v>34</v>
      </c>
      <c r="B261" s="153" t="s">
        <v>1232</v>
      </c>
      <c r="C261" s="154">
        <v>42891</v>
      </c>
      <c r="D261" s="346">
        <v>1119.3</v>
      </c>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row>
    <row r="262" spans="1:256" ht="26.25" customHeight="1" x14ac:dyDescent="0.2">
      <c r="A262" s="137">
        <v>35</v>
      </c>
      <c r="B262" s="140" t="s">
        <v>1225</v>
      </c>
      <c r="C262" s="158">
        <v>43186</v>
      </c>
      <c r="D262" s="340">
        <v>1999</v>
      </c>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26.25" customHeight="1" x14ac:dyDescent="0.2">
      <c r="A263" s="137">
        <v>36</v>
      </c>
      <c r="B263" s="140" t="s">
        <v>1225</v>
      </c>
      <c r="C263" s="158">
        <v>43186</v>
      </c>
      <c r="D263" s="340">
        <v>1999</v>
      </c>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26.25" customHeight="1" x14ac:dyDescent="0.2">
      <c r="A264" s="137">
        <v>37</v>
      </c>
      <c r="B264" s="140" t="s">
        <v>1233</v>
      </c>
      <c r="C264" s="158">
        <v>43361</v>
      </c>
      <c r="D264" s="340">
        <v>572.5</v>
      </c>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26.25" customHeight="1" x14ac:dyDescent="0.2">
      <c r="A265" s="137">
        <v>38</v>
      </c>
      <c r="B265" s="140" t="s">
        <v>1234</v>
      </c>
      <c r="C265" s="158">
        <v>2019</v>
      </c>
      <c r="D265" s="340">
        <v>482.07</v>
      </c>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row>
    <row r="266" spans="1:256" ht="26.25" customHeight="1" x14ac:dyDescent="0.2">
      <c r="A266" s="137">
        <v>39</v>
      </c>
      <c r="B266" s="140" t="s">
        <v>1235</v>
      </c>
      <c r="C266" s="158">
        <v>2018</v>
      </c>
      <c r="D266" s="340">
        <v>1440</v>
      </c>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26.25" customHeight="1" x14ac:dyDescent="0.2">
      <c r="A267" s="137">
        <v>40</v>
      </c>
      <c r="B267" s="140" t="s">
        <v>1236</v>
      </c>
      <c r="C267" s="158">
        <v>2019</v>
      </c>
      <c r="D267" s="340">
        <v>429</v>
      </c>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26.25" customHeight="1" x14ac:dyDescent="0.2">
      <c r="A268" s="137"/>
      <c r="B268" s="146" t="s">
        <v>457</v>
      </c>
      <c r="C268" s="145"/>
      <c r="D268" s="342">
        <f>SUM(D228:D267)</f>
        <v>63221.020000000004</v>
      </c>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26.25" customHeight="1" x14ac:dyDescent="0.2">
      <c r="A269" s="427" t="s">
        <v>1163</v>
      </c>
      <c r="B269" s="427"/>
      <c r="C269" s="427"/>
      <c r="D269" s="427"/>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26.25" customHeight="1" x14ac:dyDescent="0.2">
      <c r="A270" s="137">
        <v>1</v>
      </c>
      <c r="B270" s="155" t="s">
        <v>1237</v>
      </c>
      <c r="C270" s="154">
        <v>42153</v>
      </c>
      <c r="D270" s="346">
        <v>1399</v>
      </c>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row>
    <row r="271" spans="1:256" ht="26.25" customHeight="1" x14ac:dyDescent="0.2">
      <c r="A271" s="137">
        <v>2</v>
      </c>
      <c r="B271" s="153" t="s">
        <v>1238</v>
      </c>
      <c r="C271" s="154">
        <v>42116</v>
      </c>
      <c r="D271" s="346">
        <v>2400</v>
      </c>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26.25" customHeight="1" x14ac:dyDescent="0.2">
      <c r="A272" s="137">
        <v>3</v>
      </c>
      <c r="B272" s="155" t="s">
        <v>1239</v>
      </c>
      <c r="C272" s="154">
        <v>42076</v>
      </c>
      <c r="D272" s="346">
        <v>1560.87</v>
      </c>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26.25" customHeight="1" x14ac:dyDescent="0.2">
      <c r="A273" s="137">
        <v>4</v>
      </c>
      <c r="B273" s="155" t="s">
        <v>1239</v>
      </c>
      <c r="C273" s="154">
        <v>42076</v>
      </c>
      <c r="D273" s="346">
        <v>1560.87</v>
      </c>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26.25" customHeight="1" x14ac:dyDescent="0.2">
      <c r="A274" s="137">
        <v>5</v>
      </c>
      <c r="B274" s="155" t="s">
        <v>1239</v>
      </c>
      <c r="C274" s="154">
        <v>42076</v>
      </c>
      <c r="D274" s="346">
        <v>1560.87</v>
      </c>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26.25" customHeight="1" x14ac:dyDescent="0.2">
      <c r="A275" s="137">
        <v>6</v>
      </c>
      <c r="B275" s="155" t="s">
        <v>1239</v>
      </c>
      <c r="C275" s="154">
        <v>42076</v>
      </c>
      <c r="D275" s="346">
        <v>1560.87</v>
      </c>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26.25" customHeight="1" x14ac:dyDescent="0.2">
      <c r="A276" s="137">
        <v>7</v>
      </c>
      <c r="B276" s="155" t="s">
        <v>1239</v>
      </c>
      <c r="C276" s="154">
        <v>42076</v>
      </c>
      <c r="D276" s="346">
        <v>1560.87</v>
      </c>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26.25" customHeight="1" x14ac:dyDescent="0.2">
      <c r="A277" s="137">
        <v>8</v>
      </c>
      <c r="B277" s="155" t="s">
        <v>1239</v>
      </c>
      <c r="C277" s="154">
        <v>42076</v>
      </c>
      <c r="D277" s="346">
        <v>1560.87</v>
      </c>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26.25" customHeight="1" x14ac:dyDescent="0.2">
      <c r="A278" s="137">
        <v>9</v>
      </c>
      <c r="B278" s="155" t="s">
        <v>1240</v>
      </c>
      <c r="C278" s="154">
        <v>42076</v>
      </c>
      <c r="D278" s="346">
        <v>265.68</v>
      </c>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26.25" customHeight="1" x14ac:dyDescent="0.2">
      <c r="A279" s="137">
        <v>10</v>
      </c>
      <c r="B279" s="155" t="s">
        <v>1240</v>
      </c>
      <c r="C279" s="154">
        <v>42076</v>
      </c>
      <c r="D279" s="346">
        <v>265.68</v>
      </c>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26.25" customHeight="1" x14ac:dyDescent="0.2">
      <c r="A280" s="137">
        <v>11</v>
      </c>
      <c r="B280" s="155" t="s">
        <v>1240</v>
      </c>
      <c r="C280" s="154">
        <v>42076</v>
      </c>
      <c r="D280" s="346">
        <v>265.68</v>
      </c>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26.25" customHeight="1" x14ac:dyDescent="0.2">
      <c r="A281" s="137">
        <v>12</v>
      </c>
      <c r="B281" s="155" t="s">
        <v>1240</v>
      </c>
      <c r="C281" s="154">
        <v>42076</v>
      </c>
      <c r="D281" s="346">
        <v>265.68</v>
      </c>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26.25" customHeight="1" x14ac:dyDescent="0.2">
      <c r="A282" s="137">
        <v>13</v>
      </c>
      <c r="B282" s="155" t="s">
        <v>1240</v>
      </c>
      <c r="C282" s="154">
        <v>42076</v>
      </c>
      <c r="D282" s="346">
        <v>265.68</v>
      </c>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26.25" customHeight="1" x14ac:dyDescent="0.2">
      <c r="A283" s="137">
        <v>14</v>
      </c>
      <c r="B283" s="155" t="s">
        <v>1240</v>
      </c>
      <c r="C283" s="154">
        <v>42076</v>
      </c>
      <c r="D283" s="346">
        <v>265.68</v>
      </c>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26.25" customHeight="1" x14ac:dyDescent="0.2">
      <c r="A284" s="137">
        <v>15</v>
      </c>
      <c r="B284" s="155" t="s">
        <v>1241</v>
      </c>
      <c r="C284" s="154">
        <v>42076</v>
      </c>
      <c r="D284" s="346">
        <v>558.41999999999996</v>
      </c>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26.25" customHeight="1" x14ac:dyDescent="0.2">
      <c r="A285" s="137">
        <v>16</v>
      </c>
      <c r="B285" s="153" t="s">
        <v>1242</v>
      </c>
      <c r="C285" s="154">
        <v>42891</v>
      </c>
      <c r="D285" s="346">
        <v>3694.92</v>
      </c>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26.25" customHeight="1" x14ac:dyDescent="0.2">
      <c r="A286" s="137">
        <v>17</v>
      </c>
      <c r="B286" s="153" t="s">
        <v>1243</v>
      </c>
      <c r="C286" s="154">
        <v>42891</v>
      </c>
      <c r="D286" s="346">
        <v>1070.0999999999999</v>
      </c>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26.25" customHeight="1" x14ac:dyDescent="0.2">
      <c r="A287" s="137"/>
      <c r="B287" s="146" t="s">
        <v>457</v>
      </c>
      <c r="C287" s="145"/>
      <c r="D287" s="342">
        <f>SUM(D270:D286)</f>
        <v>20081.739999999998</v>
      </c>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26.25" customHeight="1" x14ac:dyDescent="0.2">
      <c r="A288" s="151"/>
      <c r="B288" s="152"/>
      <c r="C288" s="151"/>
      <c r="D288" s="345"/>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26.25" customHeight="1" x14ac:dyDescent="0.2">
      <c r="A289" s="428" t="s">
        <v>37</v>
      </c>
      <c r="B289" s="428"/>
      <c r="C289" s="428"/>
      <c r="D289" s="428"/>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26.25" customHeight="1" x14ac:dyDescent="0.2">
      <c r="A290" s="427" t="s">
        <v>1014</v>
      </c>
      <c r="B290" s="427"/>
      <c r="C290" s="427"/>
      <c r="D290" s="427"/>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26.25" customHeight="1" x14ac:dyDescent="0.2">
      <c r="A291" s="159">
        <v>2</v>
      </c>
      <c r="B291" s="160" t="s">
        <v>1244</v>
      </c>
      <c r="C291" s="159">
        <v>2014</v>
      </c>
      <c r="D291" s="347">
        <v>465</v>
      </c>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26.25" customHeight="1" x14ac:dyDescent="0.2">
      <c r="A292" s="159">
        <v>3</v>
      </c>
      <c r="B292" s="140" t="s">
        <v>1245</v>
      </c>
      <c r="C292" s="137">
        <v>2014</v>
      </c>
      <c r="D292" s="340">
        <v>2420</v>
      </c>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26.25" customHeight="1" x14ac:dyDescent="0.2">
      <c r="A293" s="159">
        <v>4</v>
      </c>
      <c r="B293" s="140" t="s">
        <v>1246</v>
      </c>
      <c r="C293" s="137">
        <v>2015</v>
      </c>
      <c r="D293" s="340">
        <v>579</v>
      </c>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26.25" customHeight="1" x14ac:dyDescent="0.2">
      <c r="A294" s="159">
        <v>5</v>
      </c>
      <c r="B294" s="140" t="s">
        <v>1247</v>
      </c>
      <c r="C294" s="137">
        <v>2015</v>
      </c>
      <c r="D294" s="340">
        <v>4899.9799999999996</v>
      </c>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26.25" customHeight="1" x14ac:dyDescent="0.2">
      <c r="A295" s="159">
        <v>6</v>
      </c>
      <c r="B295" s="140" t="s">
        <v>1248</v>
      </c>
      <c r="C295" s="137">
        <v>2015</v>
      </c>
      <c r="D295" s="340">
        <v>1038</v>
      </c>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26.25" customHeight="1" x14ac:dyDescent="0.2">
      <c r="A296" s="159">
        <v>7</v>
      </c>
      <c r="B296" s="140" t="s">
        <v>1249</v>
      </c>
      <c r="C296" s="137">
        <v>2016</v>
      </c>
      <c r="D296" s="340">
        <v>994.99</v>
      </c>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26.25" customHeight="1" x14ac:dyDescent="0.2">
      <c r="A297" s="159">
        <v>8</v>
      </c>
      <c r="B297" s="140" t="s">
        <v>1250</v>
      </c>
      <c r="C297" s="137">
        <v>2016</v>
      </c>
      <c r="D297" s="340">
        <v>1269.99</v>
      </c>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26.25" customHeight="1" x14ac:dyDescent="0.2">
      <c r="A298" s="159">
        <v>9</v>
      </c>
      <c r="B298" s="140" t="s">
        <v>1251</v>
      </c>
      <c r="C298" s="137">
        <v>2016</v>
      </c>
      <c r="D298" s="340">
        <v>393</v>
      </c>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row>
    <row r="299" spans="1:256" ht="26.25" customHeight="1" x14ac:dyDescent="0.2">
      <c r="A299" s="159">
        <v>10</v>
      </c>
      <c r="B299" s="140" t="s">
        <v>1252</v>
      </c>
      <c r="C299" s="137">
        <v>2016</v>
      </c>
      <c r="D299" s="340">
        <v>750</v>
      </c>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26.25" customHeight="1" x14ac:dyDescent="0.2">
      <c r="A300" s="159">
        <v>11</v>
      </c>
      <c r="B300" s="140" t="s">
        <v>1253</v>
      </c>
      <c r="C300" s="137">
        <v>2016</v>
      </c>
      <c r="D300" s="340">
        <v>1587</v>
      </c>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row>
    <row r="301" spans="1:256" ht="26.25" customHeight="1" x14ac:dyDescent="0.2">
      <c r="A301" s="159">
        <v>12</v>
      </c>
      <c r="B301" s="140" t="s">
        <v>1254</v>
      </c>
      <c r="C301" s="137">
        <v>2017</v>
      </c>
      <c r="D301" s="340">
        <v>384.99</v>
      </c>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26.25" customHeight="1" x14ac:dyDescent="0.2">
      <c r="A302" s="159">
        <v>13</v>
      </c>
      <c r="B302" s="140" t="s">
        <v>1255</v>
      </c>
      <c r="C302" s="137">
        <v>2017</v>
      </c>
      <c r="D302" s="340">
        <v>678</v>
      </c>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26.25" customHeight="1" x14ac:dyDescent="0.2">
      <c r="A303" s="159">
        <v>14</v>
      </c>
      <c r="B303" s="140" t="s">
        <v>1256</v>
      </c>
      <c r="C303" s="137">
        <v>2017</v>
      </c>
      <c r="D303" s="340">
        <v>1744.29</v>
      </c>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26.25" customHeight="1" x14ac:dyDescent="0.2">
      <c r="A304" s="159">
        <v>15</v>
      </c>
      <c r="B304" s="140" t="s">
        <v>1257</v>
      </c>
      <c r="C304" s="137">
        <v>2017</v>
      </c>
      <c r="D304" s="340">
        <v>768.99</v>
      </c>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26.25" customHeight="1" x14ac:dyDescent="0.2">
      <c r="A305" s="159">
        <v>16</v>
      </c>
      <c r="B305" s="140" t="s">
        <v>1258</v>
      </c>
      <c r="C305" s="137">
        <v>2017</v>
      </c>
      <c r="D305" s="340">
        <v>723.99</v>
      </c>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26.25" customHeight="1" x14ac:dyDescent="0.2">
      <c r="A306" s="159">
        <v>17</v>
      </c>
      <c r="B306" s="140" t="s">
        <v>1256</v>
      </c>
      <c r="C306" s="137">
        <v>2018</v>
      </c>
      <c r="D306" s="340">
        <v>2269</v>
      </c>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26.25" customHeight="1" x14ac:dyDescent="0.2">
      <c r="A307" s="159">
        <v>18</v>
      </c>
      <c r="B307" s="140" t="s">
        <v>1259</v>
      </c>
      <c r="C307" s="137">
        <v>2018</v>
      </c>
      <c r="D307" s="340">
        <v>579</v>
      </c>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26.25" customHeight="1" x14ac:dyDescent="0.2">
      <c r="A308" s="159">
        <v>20</v>
      </c>
      <c r="B308" s="140" t="s">
        <v>1259</v>
      </c>
      <c r="C308" s="137">
        <v>2018</v>
      </c>
      <c r="D308" s="340">
        <v>948</v>
      </c>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26.25" customHeight="1" x14ac:dyDescent="0.2">
      <c r="A309" s="159">
        <v>21</v>
      </c>
      <c r="B309" s="140" t="s">
        <v>1260</v>
      </c>
      <c r="C309" s="137">
        <v>2018</v>
      </c>
      <c r="D309" s="340">
        <v>1449.28</v>
      </c>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26.25" customHeight="1" x14ac:dyDescent="0.2">
      <c r="A310" s="159">
        <v>22</v>
      </c>
      <c r="B310" s="140" t="s">
        <v>1261</v>
      </c>
      <c r="C310" s="137">
        <v>2018</v>
      </c>
      <c r="D310" s="340">
        <v>3810</v>
      </c>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26.25" customHeight="1" x14ac:dyDescent="0.2">
      <c r="A311" s="137"/>
      <c r="B311" s="146" t="s">
        <v>457</v>
      </c>
      <c r="C311" s="145"/>
      <c r="D311" s="342">
        <f>SUM(D291:D310)</f>
        <v>27752.5</v>
      </c>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s="152" customFormat="1" ht="26.25" customHeight="1" x14ac:dyDescent="0.2">
      <c r="A312" s="427" t="s">
        <v>1163</v>
      </c>
      <c r="B312" s="427"/>
      <c r="C312" s="427"/>
      <c r="D312" s="427"/>
    </row>
    <row r="313" spans="1:256" s="152" customFormat="1" ht="26.25" customHeight="1" x14ac:dyDescent="0.2">
      <c r="A313" s="137">
        <v>1</v>
      </c>
      <c r="B313" s="140" t="s">
        <v>1262</v>
      </c>
      <c r="C313" s="137">
        <v>2017</v>
      </c>
      <c r="D313" s="340">
        <v>2648.99</v>
      </c>
    </row>
    <row r="314" spans="1:256" s="152" customFormat="1" ht="26.25" customHeight="1" x14ac:dyDescent="0.2">
      <c r="A314" s="137">
        <v>2</v>
      </c>
      <c r="B314" s="140" t="s">
        <v>1262</v>
      </c>
      <c r="C314" s="137">
        <v>2017</v>
      </c>
      <c r="D314" s="340">
        <v>2648.99</v>
      </c>
    </row>
    <row r="315" spans="1:256" s="152" customFormat="1" ht="26.25" customHeight="1" x14ac:dyDescent="0.2">
      <c r="A315" s="137"/>
      <c r="B315" s="146" t="s">
        <v>457</v>
      </c>
      <c r="C315" s="145"/>
      <c r="D315" s="342">
        <f>SUM(D313:D314)</f>
        <v>5297.98</v>
      </c>
    </row>
    <row r="316" spans="1:256" ht="26.25" customHeight="1" x14ac:dyDescent="0.2">
      <c r="A316" s="151"/>
      <c r="B316"/>
      <c r="C316" s="151"/>
      <c r="D316" s="345"/>
      <c r="E316" s="152"/>
      <c r="F316" s="152"/>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26.25" customHeight="1" x14ac:dyDescent="0.2">
      <c r="A317" s="428" t="s">
        <v>42</v>
      </c>
      <c r="B317" s="428"/>
      <c r="C317" s="428"/>
      <c r="D317" s="428"/>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26.25" customHeight="1" x14ac:dyDescent="0.2">
      <c r="A318" s="427" t="s">
        <v>1014</v>
      </c>
      <c r="B318" s="427"/>
      <c r="C318" s="427"/>
      <c r="D318" s="427"/>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row>
    <row r="319" spans="1:256" ht="26.25" customHeight="1" x14ac:dyDescent="0.2">
      <c r="A319" s="159">
        <v>1</v>
      </c>
      <c r="B319" s="140" t="s">
        <v>1263</v>
      </c>
      <c r="C319" s="137">
        <v>2013</v>
      </c>
      <c r="D319" s="340">
        <v>599</v>
      </c>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row>
    <row r="320" spans="1:256" ht="26.25" customHeight="1" x14ac:dyDescent="0.2">
      <c r="A320" s="159">
        <v>2</v>
      </c>
      <c r="B320" s="140" t="s">
        <v>1264</v>
      </c>
      <c r="C320" s="137">
        <v>2014</v>
      </c>
      <c r="D320" s="340">
        <v>1715</v>
      </c>
      <c r="E320" s="152"/>
      <c r="F320" s="152"/>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26.25" customHeight="1" x14ac:dyDescent="0.2">
      <c r="A321" s="159">
        <v>3</v>
      </c>
      <c r="B321" s="140" t="s">
        <v>1265</v>
      </c>
      <c r="C321" s="137">
        <v>2014</v>
      </c>
      <c r="D321" s="340">
        <v>335</v>
      </c>
      <c r="E321" s="152"/>
      <c r="F321" s="152"/>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26.25" customHeight="1" x14ac:dyDescent="0.2">
      <c r="A322" s="159">
        <v>4</v>
      </c>
      <c r="B322" s="140" t="s">
        <v>1266</v>
      </c>
      <c r="C322" s="137">
        <v>2015</v>
      </c>
      <c r="D322" s="340">
        <v>299</v>
      </c>
      <c r="E322" s="152"/>
      <c r="F322" s="15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row>
    <row r="323" spans="1:256" ht="26.25" customHeight="1" x14ac:dyDescent="0.2">
      <c r="A323" s="159">
        <v>5</v>
      </c>
      <c r="B323" s="140" t="s">
        <v>1267</v>
      </c>
      <c r="C323" s="137">
        <v>2015</v>
      </c>
      <c r="D323" s="340">
        <v>840</v>
      </c>
      <c r="E323" s="152"/>
      <c r="F323" s="152"/>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row>
    <row r="324" spans="1:256" ht="26.25" customHeight="1" x14ac:dyDescent="0.2">
      <c r="A324" s="159">
        <v>6</v>
      </c>
      <c r="B324" s="140" t="s">
        <v>1268</v>
      </c>
      <c r="C324" s="137">
        <v>2015</v>
      </c>
      <c r="D324" s="340">
        <v>421.01</v>
      </c>
      <c r="E324" s="152"/>
      <c r="F324" s="152"/>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row>
    <row r="325" spans="1:256" s="152" customFormat="1" ht="26.25" customHeight="1" x14ac:dyDescent="0.2">
      <c r="A325" s="159">
        <v>7</v>
      </c>
      <c r="B325" s="140" t="s">
        <v>1269</v>
      </c>
      <c r="C325" s="137">
        <v>2017</v>
      </c>
      <c r="D325" s="340">
        <v>579</v>
      </c>
    </row>
    <row r="326" spans="1:256" s="152" customFormat="1" ht="26.25" customHeight="1" x14ac:dyDescent="0.2">
      <c r="A326" s="159">
        <v>8</v>
      </c>
      <c r="B326" s="140" t="s">
        <v>1270</v>
      </c>
      <c r="C326" s="137">
        <v>2014</v>
      </c>
      <c r="D326" s="340">
        <v>2706</v>
      </c>
    </row>
    <row r="327" spans="1:256" s="152" customFormat="1" ht="26.25" customHeight="1" x14ac:dyDescent="0.2">
      <c r="A327" s="159">
        <v>9</v>
      </c>
      <c r="B327" s="140" t="s">
        <v>1271</v>
      </c>
      <c r="C327" s="137">
        <v>2018</v>
      </c>
      <c r="D327" s="340">
        <v>4059</v>
      </c>
    </row>
    <row r="328" spans="1:256" s="152" customFormat="1" ht="26.25" customHeight="1" x14ac:dyDescent="0.2">
      <c r="A328" s="159">
        <v>10</v>
      </c>
      <c r="B328" s="140" t="s">
        <v>1272</v>
      </c>
      <c r="C328" s="137">
        <v>2018</v>
      </c>
      <c r="D328" s="340">
        <v>62399.86</v>
      </c>
    </row>
    <row r="329" spans="1:256" ht="30" customHeight="1" x14ac:dyDescent="0.2">
      <c r="A329" s="137"/>
      <c r="B329" s="146" t="s">
        <v>457</v>
      </c>
      <c r="C329" s="145"/>
      <c r="D329" s="342">
        <f>SUM(D319:D328)</f>
        <v>73952.87</v>
      </c>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row>
    <row r="330" spans="1:256" ht="26.25" customHeight="1" x14ac:dyDescent="0.2">
      <c r="A330" s="427" t="s">
        <v>1163</v>
      </c>
      <c r="B330" s="427"/>
      <c r="C330" s="427"/>
      <c r="D330" s="427"/>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row>
    <row r="331" spans="1:256" ht="26.25" customHeight="1" x14ac:dyDescent="0.2">
      <c r="A331" s="161">
        <v>1</v>
      </c>
      <c r="B331" s="162" t="s">
        <v>1273</v>
      </c>
      <c r="C331" s="162">
        <v>2014</v>
      </c>
      <c r="D331" s="348">
        <v>359</v>
      </c>
      <c r="E331" s="152"/>
      <c r="F331" s="152"/>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row>
    <row r="332" spans="1:256" ht="26.25" customHeight="1" x14ac:dyDescent="0.2">
      <c r="A332" s="161">
        <v>2</v>
      </c>
      <c r="B332" s="162" t="s">
        <v>1274</v>
      </c>
      <c r="C332" s="162">
        <v>2013</v>
      </c>
      <c r="D332" s="348">
        <v>320</v>
      </c>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row>
    <row r="333" spans="1:256" ht="26.25" customHeight="1" x14ac:dyDescent="0.2">
      <c r="A333" s="161">
        <v>3</v>
      </c>
      <c r="B333" s="163" t="s">
        <v>1275</v>
      </c>
      <c r="C333" s="163">
        <v>2013</v>
      </c>
      <c r="D333" s="349">
        <v>250</v>
      </c>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row>
    <row r="334" spans="1:256" ht="26.25" customHeight="1" x14ac:dyDescent="0.2">
      <c r="A334" s="161">
        <v>4</v>
      </c>
      <c r="B334" s="163" t="s">
        <v>1276</v>
      </c>
      <c r="C334" s="163">
        <v>2014</v>
      </c>
      <c r="D334" s="349">
        <v>2199</v>
      </c>
      <c r="E334" s="152"/>
      <c r="F334" s="152"/>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row>
    <row r="335" spans="1:256" ht="26.25" customHeight="1" x14ac:dyDescent="0.2">
      <c r="A335" s="161">
        <v>5</v>
      </c>
      <c r="B335" s="163" t="s">
        <v>1277</v>
      </c>
      <c r="C335" s="163">
        <v>2014</v>
      </c>
      <c r="D335" s="349">
        <v>2249</v>
      </c>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row>
    <row r="336" spans="1:256" ht="26.25" customHeight="1" x14ac:dyDescent="0.2">
      <c r="A336" s="161">
        <v>6</v>
      </c>
      <c r="B336" s="163" t="s">
        <v>1278</v>
      </c>
      <c r="C336" s="163">
        <v>2014</v>
      </c>
      <c r="D336" s="349">
        <v>1849</v>
      </c>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row>
    <row r="337" spans="1:256" ht="26.25" customHeight="1" x14ac:dyDescent="0.2">
      <c r="A337" s="161">
        <v>7</v>
      </c>
      <c r="B337" s="163" t="s">
        <v>1279</v>
      </c>
      <c r="C337" s="163">
        <v>2017</v>
      </c>
      <c r="D337" s="349">
        <v>6995</v>
      </c>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row>
    <row r="338" spans="1:256" ht="26.25" customHeight="1" x14ac:dyDescent="0.2">
      <c r="A338" s="161">
        <v>8</v>
      </c>
      <c r="B338" s="163" t="s">
        <v>1280</v>
      </c>
      <c r="C338" s="163">
        <v>2017</v>
      </c>
      <c r="D338" s="349">
        <v>2067.36</v>
      </c>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row>
    <row r="339" spans="1:256" ht="26.25" customHeight="1" x14ac:dyDescent="0.2">
      <c r="A339" s="161">
        <v>9</v>
      </c>
      <c r="B339" s="163" t="s">
        <v>1281</v>
      </c>
      <c r="C339" s="163">
        <v>2017</v>
      </c>
      <c r="D339" s="349">
        <v>1033.24</v>
      </c>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row>
    <row r="340" spans="1:256" ht="26.25" customHeight="1" x14ac:dyDescent="0.2">
      <c r="A340" s="161">
        <v>10</v>
      </c>
      <c r="B340" s="163" t="s">
        <v>1281</v>
      </c>
      <c r="C340" s="163">
        <v>2017</v>
      </c>
      <c r="D340" s="349">
        <v>1033.3800000000001</v>
      </c>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row>
    <row r="341" spans="1:256" ht="26.25" customHeight="1" x14ac:dyDescent="0.2">
      <c r="A341" s="161">
        <v>11</v>
      </c>
      <c r="B341" s="163" t="s">
        <v>1282</v>
      </c>
      <c r="C341" s="163"/>
      <c r="D341" s="349">
        <v>1555.11</v>
      </c>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row>
    <row r="342" spans="1:256" ht="26.25" customHeight="1" x14ac:dyDescent="0.2">
      <c r="A342" s="161">
        <v>12</v>
      </c>
      <c r="B342" s="163" t="s">
        <v>1283</v>
      </c>
      <c r="C342" s="163"/>
      <c r="D342" s="349">
        <v>2126.64</v>
      </c>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row>
    <row r="343" spans="1:256" s="152" customFormat="1" ht="26.25" customHeight="1" x14ac:dyDescent="0.2">
      <c r="A343" s="161">
        <v>13</v>
      </c>
      <c r="B343" s="163" t="s">
        <v>1284</v>
      </c>
      <c r="C343" s="163">
        <v>2019</v>
      </c>
      <c r="D343" s="349">
        <v>10080</v>
      </c>
    </row>
    <row r="344" spans="1:256" s="152" customFormat="1" ht="26.25" customHeight="1" x14ac:dyDescent="0.2">
      <c r="A344" s="161">
        <v>14</v>
      </c>
      <c r="B344" s="163" t="s">
        <v>1285</v>
      </c>
      <c r="C344" s="163">
        <v>2019</v>
      </c>
      <c r="D344" s="349">
        <v>10080</v>
      </c>
    </row>
    <row r="345" spans="1:256" s="152" customFormat="1" ht="26.25" customHeight="1" x14ac:dyDescent="0.2">
      <c r="A345" s="161">
        <v>15</v>
      </c>
      <c r="B345" s="163" t="s">
        <v>1286</v>
      </c>
      <c r="C345" s="163">
        <v>2014</v>
      </c>
      <c r="D345" s="349">
        <v>5819.06</v>
      </c>
    </row>
    <row r="346" spans="1:256" s="152" customFormat="1" ht="26.25" customHeight="1" x14ac:dyDescent="0.2">
      <c r="A346" s="161">
        <v>16</v>
      </c>
      <c r="B346" s="163" t="s">
        <v>1287</v>
      </c>
      <c r="C346" s="163">
        <v>2015</v>
      </c>
      <c r="D346" s="349">
        <v>8001.07</v>
      </c>
    </row>
    <row r="347" spans="1:256" s="152" customFormat="1" ht="26.25" customHeight="1" x14ac:dyDescent="0.2">
      <c r="A347" s="161">
        <v>17</v>
      </c>
      <c r="B347" s="163" t="s">
        <v>1288</v>
      </c>
      <c r="C347" s="163">
        <v>2018</v>
      </c>
      <c r="D347" s="349">
        <v>2214</v>
      </c>
    </row>
    <row r="348" spans="1:256" ht="26.25" customHeight="1" x14ac:dyDescent="0.2">
      <c r="A348" s="161">
        <v>18</v>
      </c>
      <c r="B348" s="163" t="s">
        <v>1289</v>
      </c>
      <c r="C348" s="163">
        <v>2018</v>
      </c>
      <c r="D348" s="349">
        <v>3198</v>
      </c>
      <c r="E348" s="152"/>
      <c r="F348" s="152"/>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26.25" customHeight="1" x14ac:dyDescent="0.2">
      <c r="A349" s="161">
        <v>19</v>
      </c>
      <c r="B349" s="163" t="s">
        <v>1290</v>
      </c>
      <c r="C349" s="163">
        <v>2018</v>
      </c>
      <c r="D349" s="349">
        <v>2150</v>
      </c>
      <c r="E349" s="152"/>
      <c r="F349" s="152"/>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26.25" customHeight="1" x14ac:dyDescent="0.2">
      <c r="A350" s="161">
        <v>20</v>
      </c>
      <c r="B350" s="163" t="s">
        <v>1291</v>
      </c>
      <c r="C350" s="163">
        <v>2018</v>
      </c>
      <c r="D350" s="349">
        <v>1049.99</v>
      </c>
      <c r="E350" s="152"/>
      <c r="F350" s="152"/>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26.25" customHeight="1" x14ac:dyDescent="0.2">
      <c r="A351" s="137"/>
      <c r="B351" s="146" t="s">
        <v>457</v>
      </c>
      <c r="C351" s="145"/>
      <c r="D351" s="342">
        <f>SUM(D331:D350)</f>
        <v>64628.85</v>
      </c>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26.25" customHeight="1" x14ac:dyDescent="0.2">
      <c r="A352" s="427" t="s">
        <v>1210</v>
      </c>
      <c r="B352" s="427"/>
      <c r="C352" s="427"/>
      <c r="D352" s="427"/>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1:256" ht="26.25" customHeight="1" x14ac:dyDescent="0.2">
      <c r="A353" s="137">
        <v>1</v>
      </c>
      <c r="B353" s="140" t="s">
        <v>1292</v>
      </c>
      <c r="C353" s="137">
        <v>2018</v>
      </c>
      <c r="D353" s="340">
        <v>2338</v>
      </c>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1:256" ht="26.25" customHeight="1" x14ac:dyDescent="0.2">
      <c r="A354" s="137"/>
      <c r="B354" s="146" t="s">
        <v>457</v>
      </c>
      <c r="C354" s="145"/>
      <c r="D354" s="342">
        <f>SUM(D353:D353)</f>
        <v>2338</v>
      </c>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1:256" ht="26.25" customHeight="1" x14ac:dyDescent="0.2">
      <c r="A355" s="151"/>
      <c r="B355" s="152"/>
      <c r="C355" s="151"/>
      <c r="D355" s="34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1:256" ht="26.25" customHeight="1" x14ac:dyDescent="0.2">
      <c r="A356" s="428" t="s">
        <v>48</v>
      </c>
      <c r="B356" s="428"/>
      <c r="C356" s="428"/>
      <c r="D356" s="428"/>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1:256" ht="26.25" customHeight="1" x14ac:dyDescent="0.2">
      <c r="A357" s="427" t="s">
        <v>1014</v>
      </c>
      <c r="B357" s="427"/>
      <c r="C357" s="427"/>
      <c r="D357" s="42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1:256" ht="26.25" customHeight="1" x14ac:dyDescent="0.2">
      <c r="A358" s="137">
        <v>1</v>
      </c>
      <c r="B358" s="140" t="s">
        <v>1293</v>
      </c>
      <c r="C358" s="137">
        <v>2013</v>
      </c>
      <c r="D358" s="340">
        <v>10455</v>
      </c>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1:256" ht="26.25" customHeight="1" x14ac:dyDescent="0.2">
      <c r="A359" s="137">
        <v>2</v>
      </c>
      <c r="B359" s="140" t="s">
        <v>1294</v>
      </c>
      <c r="C359" s="137">
        <v>2013</v>
      </c>
      <c r="D359" s="340">
        <v>7134</v>
      </c>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1:256" ht="26.25" customHeight="1" x14ac:dyDescent="0.2">
      <c r="A360" s="137">
        <v>3</v>
      </c>
      <c r="B360" s="140" t="s">
        <v>1295</v>
      </c>
      <c r="C360" s="137">
        <v>2013</v>
      </c>
      <c r="D360" s="340">
        <v>2704.77</v>
      </c>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1:256" ht="26.25" customHeight="1" x14ac:dyDescent="0.2">
      <c r="A361" s="137">
        <v>4</v>
      </c>
      <c r="B361" s="140" t="s">
        <v>1296</v>
      </c>
      <c r="C361" s="137">
        <v>2014</v>
      </c>
      <c r="D361" s="340">
        <v>1350</v>
      </c>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1:256" ht="26.25" customHeight="1" x14ac:dyDescent="0.2">
      <c r="A362" s="137">
        <v>5</v>
      </c>
      <c r="B362" s="140" t="s">
        <v>1297</v>
      </c>
      <c r="C362" s="137">
        <v>2014</v>
      </c>
      <c r="D362" s="340">
        <v>2219</v>
      </c>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1:256" ht="26.25" customHeight="1" x14ac:dyDescent="0.2">
      <c r="A363" s="159">
        <v>6</v>
      </c>
      <c r="B363" s="140" t="s">
        <v>1297</v>
      </c>
      <c r="C363" s="137">
        <v>2014</v>
      </c>
      <c r="D363" s="340">
        <v>2219</v>
      </c>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1:256" ht="26.25" customHeight="1" x14ac:dyDescent="0.2">
      <c r="A364" s="137">
        <v>7</v>
      </c>
      <c r="B364" s="140" t="s">
        <v>1297</v>
      </c>
      <c r="C364" s="137">
        <v>2014</v>
      </c>
      <c r="D364" s="340">
        <v>2219</v>
      </c>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1:256" ht="26.25" customHeight="1" x14ac:dyDescent="0.2">
      <c r="A365" s="137">
        <v>8</v>
      </c>
      <c r="B365" s="140" t="s">
        <v>1298</v>
      </c>
      <c r="C365" s="137">
        <v>2014</v>
      </c>
      <c r="D365" s="340">
        <v>3050</v>
      </c>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1:256" ht="26.25" customHeight="1" x14ac:dyDescent="0.2">
      <c r="A366" s="137">
        <v>9</v>
      </c>
      <c r="B366" s="140" t="s">
        <v>1299</v>
      </c>
      <c r="C366" s="137">
        <v>2014</v>
      </c>
      <c r="D366" s="340">
        <v>1549</v>
      </c>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1:256" ht="26.25" customHeight="1" x14ac:dyDescent="0.2">
      <c r="A367" s="137">
        <v>10</v>
      </c>
      <c r="B367" s="140" t="s">
        <v>1300</v>
      </c>
      <c r="C367" s="137">
        <v>2014</v>
      </c>
      <c r="D367" s="340">
        <v>1599</v>
      </c>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1:256" ht="26.25" customHeight="1" x14ac:dyDescent="0.2">
      <c r="A368" s="137">
        <v>11</v>
      </c>
      <c r="B368" s="140" t="s">
        <v>1301</v>
      </c>
      <c r="C368" s="137">
        <v>2015</v>
      </c>
      <c r="D368" s="340">
        <v>579</v>
      </c>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1:256" ht="26.25" customHeight="1" x14ac:dyDescent="0.2">
      <c r="A369" s="159">
        <v>12</v>
      </c>
      <c r="B369" s="140" t="s">
        <v>1302</v>
      </c>
      <c r="C369" s="137">
        <v>2015</v>
      </c>
      <c r="D369" s="340">
        <v>1440</v>
      </c>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1:256" ht="26.25" customHeight="1" x14ac:dyDescent="0.2">
      <c r="A370" s="137">
        <v>13</v>
      </c>
      <c r="B370" s="140" t="s">
        <v>1303</v>
      </c>
      <c r="C370" s="137">
        <v>2015</v>
      </c>
      <c r="D370" s="340">
        <v>449</v>
      </c>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1:256" ht="26.25" customHeight="1" x14ac:dyDescent="0.2">
      <c r="A371" s="137">
        <v>14</v>
      </c>
      <c r="B371" s="140" t="s">
        <v>1303</v>
      </c>
      <c r="C371" s="137">
        <v>2015</v>
      </c>
      <c r="D371" s="340">
        <v>449</v>
      </c>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1:256" ht="26.25" customHeight="1" x14ac:dyDescent="0.2">
      <c r="A372" s="137">
        <v>15</v>
      </c>
      <c r="B372" s="140" t="s">
        <v>1302</v>
      </c>
      <c r="C372" s="137">
        <v>2016</v>
      </c>
      <c r="D372" s="340">
        <v>1430</v>
      </c>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1:256" ht="26.25" customHeight="1" x14ac:dyDescent="0.2">
      <c r="A373" s="137">
        <v>16</v>
      </c>
      <c r="B373" s="140" t="s">
        <v>1302</v>
      </c>
      <c r="C373" s="137">
        <v>2016</v>
      </c>
      <c r="D373" s="340">
        <v>1430</v>
      </c>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1:256" ht="26.25" customHeight="1" x14ac:dyDescent="0.2">
      <c r="A374" s="137">
        <v>17</v>
      </c>
      <c r="B374" s="140" t="s">
        <v>1301</v>
      </c>
      <c r="C374" s="137">
        <v>2016</v>
      </c>
      <c r="D374" s="340">
        <v>578.1</v>
      </c>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1:256" ht="26.25" customHeight="1" x14ac:dyDescent="0.2">
      <c r="A375" s="159">
        <v>18</v>
      </c>
      <c r="B375" s="140" t="s">
        <v>1304</v>
      </c>
      <c r="C375" s="137">
        <v>2016</v>
      </c>
      <c r="D375" s="340">
        <v>719</v>
      </c>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1:256" ht="26.25" customHeight="1" x14ac:dyDescent="0.2">
      <c r="A376" s="137">
        <v>19</v>
      </c>
      <c r="B376" s="140" t="s">
        <v>1305</v>
      </c>
      <c r="C376" s="137">
        <v>2017</v>
      </c>
      <c r="D376" s="340">
        <v>1479</v>
      </c>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1:256" ht="26.25" customHeight="1" x14ac:dyDescent="0.2">
      <c r="A377" s="137">
        <v>20</v>
      </c>
      <c r="B377" s="140" t="s">
        <v>1306</v>
      </c>
      <c r="C377" s="137">
        <v>2018</v>
      </c>
      <c r="D377" s="340">
        <v>2835.15</v>
      </c>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1:256" ht="26.25" customHeight="1" x14ac:dyDescent="0.2">
      <c r="A378" s="137">
        <v>21</v>
      </c>
      <c r="B378" s="140" t="s">
        <v>1307</v>
      </c>
      <c r="C378" s="137">
        <v>2017</v>
      </c>
      <c r="D378" s="340">
        <v>15900</v>
      </c>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1:256" ht="26.25" customHeight="1" x14ac:dyDescent="0.2">
      <c r="A379" s="137">
        <v>22</v>
      </c>
      <c r="B379" s="140" t="s">
        <v>1308</v>
      </c>
      <c r="C379" s="137">
        <v>2017</v>
      </c>
      <c r="D379" s="340">
        <v>11747.4</v>
      </c>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1:256" ht="26.25" customHeight="1" x14ac:dyDescent="0.2">
      <c r="A380" s="137">
        <v>23</v>
      </c>
      <c r="B380" s="140" t="s">
        <v>1309</v>
      </c>
      <c r="C380" s="137">
        <v>2017</v>
      </c>
      <c r="D380" s="340">
        <v>2436</v>
      </c>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1:256" ht="26.25" customHeight="1" x14ac:dyDescent="0.2">
      <c r="A381" s="159">
        <v>24</v>
      </c>
      <c r="B381" s="140" t="s">
        <v>1310</v>
      </c>
      <c r="C381" s="137">
        <v>2017</v>
      </c>
      <c r="D381" s="340">
        <v>5910.24</v>
      </c>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1:256" ht="26.25" customHeight="1" x14ac:dyDescent="0.2">
      <c r="A382" s="137">
        <v>25</v>
      </c>
      <c r="B382" s="140" t="s">
        <v>1311</v>
      </c>
      <c r="C382" s="137">
        <v>2017</v>
      </c>
      <c r="D382" s="340">
        <v>4788.46</v>
      </c>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1:256" ht="26.25" customHeight="1" x14ac:dyDescent="0.2">
      <c r="A383" s="137">
        <v>26</v>
      </c>
      <c r="B383" s="140" t="s">
        <v>1312</v>
      </c>
      <c r="C383" s="137">
        <v>2017</v>
      </c>
      <c r="D383" s="340">
        <v>1147.3</v>
      </c>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1:256" ht="26.25" customHeight="1" x14ac:dyDescent="0.2">
      <c r="A384" s="137">
        <v>27</v>
      </c>
      <c r="B384" s="140" t="s">
        <v>1313</v>
      </c>
      <c r="C384" s="137">
        <v>2017</v>
      </c>
      <c r="D384" s="340">
        <v>8979.6</v>
      </c>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1:256" ht="26.25" customHeight="1" x14ac:dyDescent="0.2">
      <c r="A385" s="137">
        <v>28</v>
      </c>
      <c r="B385" s="140" t="s">
        <v>1314</v>
      </c>
      <c r="C385" s="137">
        <v>2017</v>
      </c>
      <c r="D385" s="340">
        <v>13515.6</v>
      </c>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1:256" ht="26.25" customHeight="1" x14ac:dyDescent="0.2">
      <c r="A386" s="137">
        <v>29</v>
      </c>
      <c r="B386" s="140" t="s">
        <v>1315</v>
      </c>
      <c r="C386" s="137">
        <v>2017</v>
      </c>
      <c r="D386" s="340">
        <v>34421.64</v>
      </c>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1:256" ht="26.25" customHeight="1" x14ac:dyDescent="0.2">
      <c r="A387" s="159">
        <v>30</v>
      </c>
      <c r="B387" s="140" t="s">
        <v>1316</v>
      </c>
      <c r="C387" s="137">
        <v>2018</v>
      </c>
      <c r="D387" s="340">
        <v>16200</v>
      </c>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1:256" ht="26.25" customHeight="1" x14ac:dyDescent="0.2">
      <c r="A388" s="137">
        <v>31</v>
      </c>
      <c r="B388" s="140" t="s">
        <v>1317</v>
      </c>
      <c r="C388" s="137">
        <v>2018</v>
      </c>
      <c r="D388" s="340">
        <v>11590</v>
      </c>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1:256" ht="26.25" customHeight="1" x14ac:dyDescent="0.2">
      <c r="A389" s="137">
        <v>32</v>
      </c>
      <c r="B389" s="140" t="s">
        <v>1318</v>
      </c>
      <c r="C389" s="137">
        <v>2018</v>
      </c>
      <c r="D389" s="340">
        <v>8200</v>
      </c>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1:256" ht="26.25" customHeight="1" x14ac:dyDescent="0.2">
      <c r="A390" s="137">
        <v>33</v>
      </c>
      <c r="B390" s="140" t="s">
        <v>1309</v>
      </c>
      <c r="C390" s="137">
        <v>2018</v>
      </c>
      <c r="D390" s="340">
        <v>2950</v>
      </c>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1:256" ht="26.25" customHeight="1" x14ac:dyDescent="0.2">
      <c r="A391" s="137">
        <v>34</v>
      </c>
      <c r="B391" s="140" t="s">
        <v>1319</v>
      </c>
      <c r="C391" s="137">
        <v>2018</v>
      </c>
      <c r="D391" s="340">
        <v>1765</v>
      </c>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1:256" ht="26.25" customHeight="1" x14ac:dyDescent="0.2">
      <c r="A392" s="137">
        <v>35</v>
      </c>
      <c r="B392" s="140" t="s">
        <v>1320</v>
      </c>
      <c r="C392" s="137">
        <v>2018</v>
      </c>
      <c r="D392" s="340">
        <v>650</v>
      </c>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1:256" ht="26.25" customHeight="1" x14ac:dyDescent="0.2">
      <c r="A393" s="159">
        <v>36</v>
      </c>
      <c r="B393" s="140" t="s">
        <v>1321</v>
      </c>
      <c r="C393" s="137">
        <v>2018</v>
      </c>
      <c r="D393" s="340">
        <v>1329</v>
      </c>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1:256" ht="26.25" customHeight="1" x14ac:dyDescent="0.2">
      <c r="A394" s="137">
        <v>37</v>
      </c>
      <c r="B394" s="140" t="s">
        <v>1322</v>
      </c>
      <c r="C394" s="137">
        <v>2018</v>
      </c>
      <c r="D394" s="340">
        <v>1599</v>
      </c>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1:256" ht="26.25" customHeight="1" x14ac:dyDescent="0.2">
      <c r="A395" s="137">
        <v>38</v>
      </c>
      <c r="B395" s="140" t="s">
        <v>1323</v>
      </c>
      <c r="C395" s="137">
        <v>2018</v>
      </c>
      <c r="D395" s="340">
        <v>1590</v>
      </c>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1:256" ht="26.25" customHeight="1" x14ac:dyDescent="0.2">
      <c r="A396" s="137"/>
      <c r="B396" s="146" t="s">
        <v>457</v>
      </c>
      <c r="C396" s="145"/>
      <c r="D396" s="342">
        <f>SUM(D358:D395)</f>
        <v>190606.26</v>
      </c>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1:256" ht="26.25" customHeight="1" x14ac:dyDescent="0.2">
      <c r="A397" s="427" t="s">
        <v>1163</v>
      </c>
      <c r="B397" s="427"/>
      <c r="C397" s="427"/>
      <c r="D397" s="42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1:256" ht="26.25" customHeight="1" x14ac:dyDescent="0.2">
      <c r="A398" s="137">
        <v>1</v>
      </c>
      <c r="B398" s="140" t="s">
        <v>1324</v>
      </c>
      <c r="C398" s="137">
        <v>2013</v>
      </c>
      <c r="D398" s="340">
        <v>1999</v>
      </c>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1:256" ht="26.25" customHeight="1" x14ac:dyDescent="0.2">
      <c r="A399" s="137">
        <v>2</v>
      </c>
      <c r="B399" s="140" t="s">
        <v>1325</v>
      </c>
      <c r="C399" s="137">
        <v>2014</v>
      </c>
      <c r="D399" s="340">
        <v>3090</v>
      </c>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1:256" ht="26.25" customHeight="1" x14ac:dyDescent="0.2">
      <c r="A400" s="137"/>
      <c r="B400" s="146" t="s">
        <v>457</v>
      </c>
      <c r="C400" s="145"/>
      <c r="D400" s="342">
        <f>SUM(D398:D399)</f>
        <v>5089</v>
      </c>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1:256" ht="26.25" customHeight="1" x14ac:dyDescent="0.2">
      <c r="A401" s="427" t="s">
        <v>1210</v>
      </c>
      <c r="B401" s="427"/>
      <c r="C401" s="427"/>
      <c r="D401" s="427"/>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1:256" ht="26.25" customHeight="1" x14ac:dyDescent="0.2">
      <c r="A402" s="137">
        <v>1</v>
      </c>
      <c r="B402" s="140" t="s">
        <v>1326</v>
      </c>
      <c r="C402" s="137">
        <v>2002</v>
      </c>
      <c r="D402" s="340">
        <v>44221.17</v>
      </c>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1:256" ht="26.25" customHeight="1" x14ac:dyDescent="0.2">
      <c r="A403" s="137"/>
      <c r="B403" s="146" t="s">
        <v>457</v>
      </c>
      <c r="C403" s="145"/>
      <c r="D403" s="342">
        <f>SUM(D402)</f>
        <v>44221.17</v>
      </c>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5" spans="1:256" ht="26.25" customHeight="1" x14ac:dyDescent="0.2">
      <c r="A405" s="428" t="s">
        <v>54</v>
      </c>
      <c r="B405" s="428"/>
      <c r="C405" s="428"/>
      <c r="D405" s="428"/>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1:256" ht="26.25" customHeight="1" x14ac:dyDescent="0.2">
      <c r="A406" s="427" t="s">
        <v>1014</v>
      </c>
      <c r="B406" s="427"/>
      <c r="C406" s="427"/>
      <c r="D406" s="427"/>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1:256" ht="26.25" customHeight="1" x14ac:dyDescent="0.2">
      <c r="A407" s="159">
        <v>1</v>
      </c>
      <c r="B407" s="164" t="s">
        <v>1327</v>
      </c>
      <c r="C407" s="165">
        <v>2014</v>
      </c>
      <c r="D407" s="350">
        <v>78712.62</v>
      </c>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1:256" ht="26.25" customHeight="1" x14ac:dyDescent="0.2">
      <c r="A408" s="159">
        <f t="shared" ref="A408:A415" si="0">A407+1</f>
        <v>2</v>
      </c>
      <c r="B408" s="164" t="s">
        <v>1328</v>
      </c>
      <c r="C408" s="165" t="s">
        <v>1329</v>
      </c>
      <c r="D408" s="350">
        <v>3700</v>
      </c>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1:256" ht="26.25" customHeight="1" x14ac:dyDescent="0.2">
      <c r="A409" s="159">
        <f t="shared" si="0"/>
        <v>3</v>
      </c>
      <c r="B409" s="164" t="s">
        <v>1328</v>
      </c>
      <c r="C409" s="165" t="s">
        <v>1329</v>
      </c>
      <c r="D409" s="350">
        <v>2544.61</v>
      </c>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1:256" s="152" customFormat="1" ht="26.25" customHeight="1" x14ac:dyDescent="0.2">
      <c r="A410" s="159">
        <f t="shared" si="0"/>
        <v>4</v>
      </c>
      <c r="B410" s="164" t="s">
        <v>1330</v>
      </c>
      <c r="C410" s="165" t="s">
        <v>1329</v>
      </c>
      <c r="D410" s="350">
        <v>585</v>
      </c>
    </row>
    <row r="411" spans="1:256" s="152" customFormat="1" ht="26.25" customHeight="1" x14ac:dyDescent="0.2">
      <c r="A411" s="159">
        <f t="shared" si="0"/>
        <v>5</v>
      </c>
      <c r="B411" s="164" t="s">
        <v>1331</v>
      </c>
      <c r="C411" s="165" t="s">
        <v>1329</v>
      </c>
      <c r="D411" s="350">
        <v>1003.81</v>
      </c>
    </row>
    <row r="412" spans="1:256" s="152" customFormat="1" ht="26.25" customHeight="1" x14ac:dyDescent="0.2">
      <c r="A412" s="159">
        <f t="shared" si="0"/>
        <v>6</v>
      </c>
      <c r="B412" s="164" t="s">
        <v>1332</v>
      </c>
      <c r="C412" s="165" t="s">
        <v>1333</v>
      </c>
      <c r="D412" s="350">
        <v>524.35</v>
      </c>
    </row>
    <row r="413" spans="1:256" s="152" customFormat="1" ht="26.25" customHeight="1" x14ac:dyDescent="0.2">
      <c r="A413" s="159">
        <f t="shared" si="0"/>
        <v>7</v>
      </c>
      <c r="B413" s="164" t="s">
        <v>1328</v>
      </c>
      <c r="C413" s="165" t="s">
        <v>1334</v>
      </c>
      <c r="D413" s="350">
        <v>3337</v>
      </c>
    </row>
    <row r="414" spans="1:256" s="152" customFormat="1" ht="26.25" customHeight="1" x14ac:dyDescent="0.2">
      <c r="A414" s="159">
        <f t="shared" si="0"/>
        <v>8</v>
      </c>
      <c r="B414" s="164" t="s">
        <v>1328</v>
      </c>
      <c r="C414" s="165" t="s">
        <v>1334</v>
      </c>
      <c r="D414" s="350">
        <v>3337</v>
      </c>
    </row>
    <row r="415" spans="1:256" s="152" customFormat="1" ht="26.25" customHeight="1" x14ac:dyDescent="0.2">
      <c r="A415" s="159">
        <f t="shared" si="0"/>
        <v>9</v>
      </c>
      <c r="B415" s="164" t="s">
        <v>1335</v>
      </c>
      <c r="C415" s="165" t="s">
        <v>1334</v>
      </c>
      <c r="D415" s="350">
        <v>4710</v>
      </c>
      <c r="E415"/>
      <c r="F415"/>
    </row>
    <row r="416" spans="1:256" ht="26.25" customHeight="1" x14ac:dyDescent="0.2">
      <c r="A416" s="166">
        <v>10</v>
      </c>
      <c r="B416" s="140" t="s">
        <v>1336</v>
      </c>
      <c r="C416" s="137">
        <v>2019</v>
      </c>
      <c r="D416" s="350">
        <v>23040</v>
      </c>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1:256" ht="24" customHeight="1" x14ac:dyDescent="0.2">
      <c r="A417" s="137"/>
      <c r="B417" s="146" t="s">
        <v>457</v>
      </c>
      <c r="C417" s="145"/>
      <c r="D417" s="342">
        <f>SUM(D407:D416)</f>
        <v>121494.39</v>
      </c>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1:256" ht="26.25" customHeight="1" x14ac:dyDescent="0.2">
      <c r="A418" s="427" t="s">
        <v>1163</v>
      </c>
      <c r="B418" s="427"/>
      <c r="C418" s="427"/>
      <c r="D418" s="427"/>
      <c r="E418" s="152"/>
      <c r="F418" s="152"/>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1:256" ht="26.25" customHeight="1" x14ac:dyDescent="0.2">
      <c r="A419" s="137">
        <v>1</v>
      </c>
      <c r="B419" s="140" t="s">
        <v>1337</v>
      </c>
      <c r="C419" s="137">
        <v>2016</v>
      </c>
      <c r="D419" s="340">
        <v>1999</v>
      </c>
      <c r="E419" s="152"/>
      <c r="F419" s="152"/>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1:256" s="152" customFormat="1" ht="26.25" customHeight="1" x14ac:dyDescent="0.2">
      <c r="A420" s="137"/>
      <c r="B420" s="146" t="s">
        <v>457</v>
      </c>
      <c r="C420" s="145"/>
      <c r="D420" s="342">
        <f>SUM(D419)</f>
        <v>1999</v>
      </c>
    </row>
    <row r="421" spans="1:256" ht="26.25" customHeight="1" x14ac:dyDescent="0.2">
      <c r="A421" s="151"/>
      <c r="B421"/>
      <c r="C421" s="151"/>
      <c r="D421" s="345"/>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1:256" ht="26.25" customHeight="1" x14ac:dyDescent="0.2">
      <c r="A422" s="432" t="s">
        <v>65</v>
      </c>
      <c r="B422" s="432"/>
      <c r="C422" s="432"/>
      <c r="D422" s="43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1:256" ht="26.25" customHeight="1" x14ac:dyDescent="0.2">
      <c r="A423" s="427" t="s">
        <v>1014</v>
      </c>
      <c r="B423" s="427"/>
      <c r="C423" s="427"/>
      <c r="D423" s="427"/>
      <c r="E423" s="152"/>
      <c r="F423" s="152"/>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1:256" ht="26.25" customHeight="1" x14ac:dyDescent="0.2">
      <c r="A424" s="137">
        <v>1</v>
      </c>
      <c r="B424" s="140" t="s">
        <v>1338</v>
      </c>
      <c r="C424" s="137">
        <v>2013</v>
      </c>
      <c r="D424" s="351">
        <v>240.43</v>
      </c>
      <c r="E424" s="152"/>
      <c r="F424" s="152"/>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1:256" ht="30.75" customHeight="1" x14ac:dyDescent="0.2">
      <c r="A425" s="137">
        <v>2</v>
      </c>
      <c r="B425" s="140" t="s">
        <v>1339</v>
      </c>
      <c r="C425" s="137">
        <v>2013</v>
      </c>
      <c r="D425" s="351">
        <v>1291.33</v>
      </c>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1:256" ht="26.25" customHeight="1" x14ac:dyDescent="0.2">
      <c r="A426" s="137">
        <v>3</v>
      </c>
      <c r="B426" s="140" t="s">
        <v>1340</v>
      </c>
      <c r="C426" s="137">
        <v>2013</v>
      </c>
      <c r="D426" s="351">
        <v>2758.54</v>
      </c>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1:256" ht="26.25" customHeight="1" x14ac:dyDescent="0.2">
      <c r="A427" s="137">
        <v>4</v>
      </c>
      <c r="B427" s="140" t="s">
        <v>1340</v>
      </c>
      <c r="C427" s="137">
        <v>2013</v>
      </c>
      <c r="D427" s="351">
        <v>3074.2</v>
      </c>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1:256" ht="26.25" customHeight="1" x14ac:dyDescent="0.2">
      <c r="A428" s="137">
        <v>5</v>
      </c>
      <c r="B428" s="140" t="s">
        <v>1341</v>
      </c>
      <c r="C428" s="137">
        <v>2013</v>
      </c>
      <c r="D428" s="351">
        <v>3160.13</v>
      </c>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1:256" ht="26.25" customHeight="1" x14ac:dyDescent="0.2">
      <c r="A429" s="137">
        <v>6</v>
      </c>
      <c r="B429" s="140" t="s">
        <v>1340</v>
      </c>
      <c r="C429" s="137">
        <v>2013</v>
      </c>
      <c r="D429" s="351">
        <v>3103.13</v>
      </c>
      <c r="E429" s="152"/>
      <c r="F429" s="152"/>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1:256" ht="26.25" customHeight="1" x14ac:dyDescent="0.2">
      <c r="A430" s="137">
        <v>7</v>
      </c>
      <c r="B430" s="140" t="s">
        <v>1340</v>
      </c>
      <c r="C430" s="137">
        <v>2013</v>
      </c>
      <c r="D430" s="351">
        <v>1789.89</v>
      </c>
      <c r="E430" s="152"/>
      <c r="F430" s="152"/>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1:256" ht="26.25" customHeight="1" x14ac:dyDescent="0.2">
      <c r="A431" s="137">
        <v>8</v>
      </c>
      <c r="B431" s="140" t="s">
        <v>1342</v>
      </c>
      <c r="C431" s="137">
        <v>2013</v>
      </c>
      <c r="D431" s="351">
        <v>455.37</v>
      </c>
      <c r="E431" s="152"/>
      <c r="F431" s="152"/>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1:256" ht="26.25" customHeight="1" x14ac:dyDescent="0.2">
      <c r="A432" s="137">
        <v>9</v>
      </c>
      <c r="B432" s="140" t="s">
        <v>1340</v>
      </c>
      <c r="C432" s="137">
        <v>2013</v>
      </c>
      <c r="D432" s="351">
        <v>2475.3000000000002</v>
      </c>
      <c r="E432" s="152"/>
      <c r="F432" s="15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1:6" s="152" customFormat="1" ht="26.25" customHeight="1" x14ac:dyDescent="0.2">
      <c r="A433" s="137">
        <v>10</v>
      </c>
      <c r="B433" s="140" t="s">
        <v>1343</v>
      </c>
      <c r="C433" s="137">
        <v>2013</v>
      </c>
      <c r="D433" s="351">
        <v>318.72000000000003</v>
      </c>
    </row>
    <row r="434" spans="1:6" s="152" customFormat="1" ht="26.25" customHeight="1" x14ac:dyDescent="0.2">
      <c r="A434" s="137">
        <v>11</v>
      </c>
      <c r="B434" s="140" t="s">
        <v>1344</v>
      </c>
      <c r="C434" s="137">
        <v>2013</v>
      </c>
      <c r="D434" s="351">
        <v>1470.65</v>
      </c>
    </row>
    <row r="435" spans="1:6" s="152" customFormat="1" ht="26.25" customHeight="1" x14ac:dyDescent="0.2">
      <c r="A435" s="137">
        <v>12</v>
      </c>
      <c r="B435" s="140" t="s">
        <v>1345</v>
      </c>
      <c r="C435" s="137">
        <v>2014</v>
      </c>
      <c r="D435" s="351">
        <v>299.99</v>
      </c>
    </row>
    <row r="436" spans="1:6" s="152" customFormat="1" ht="26.25" customHeight="1" x14ac:dyDescent="0.2">
      <c r="A436" s="137">
        <v>13</v>
      </c>
      <c r="B436" s="140" t="s">
        <v>1343</v>
      </c>
      <c r="C436" s="137">
        <v>2014</v>
      </c>
      <c r="D436" s="351">
        <v>267.48</v>
      </c>
    </row>
    <row r="437" spans="1:6" s="152" customFormat="1" ht="26.25" customHeight="1" x14ac:dyDescent="0.2">
      <c r="A437" s="137">
        <v>14</v>
      </c>
      <c r="B437" s="140" t="s">
        <v>1346</v>
      </c>
      <c r="C437" s="137">
        <v>2014</v>
      </c>
      <c r="D437" s="351">
        <v>893.5</v>
      </c>
    </row>
    <row r="438" spans="1:6" s="152" customFormat="1" ht="26.25" customHeight="1" x14ac:dyDescent="0.2">
      <c r="A438" s="137">
        <v>15</v>
      </c>
      <c r="B438" s="140" t="s">
        <v>1347</v>
      </c>
      <c r="C438" s="137">
        <v>2014</v>
      </c>
      <c r="D438" s="351">
        <v>600</v>
      </c>
      <c r="E438"/>
      <c r="F438"/>
    </row>
    <row r="439" spans="1:6" s="152" customFormat="1" ht="26.25" customHeight="1" x14ac:dyDescent="0.2">
      <c r="A439" s="137">
        <v>16</v>
      </c>
      <c r="B439" s="140" t="s">
        <v>1340</v>
      </c>
      <c r="C439" s="137">
        <v>2014</v>
      </c>
      <c r="D439" s="351">
        <v>1787.8</v>
      </c>
      <c r="E439"/>
      <c r="F439"/>
    </row>
    <row r="440" spans="1:6" s="152" customFormat="1" ht="26.25" customHeight="1" x14ac:dyDescent="0.2">
      <c r="A440" s="137">
        <v>17</v>
      </c>
      <c r="B440" s="140" t="s">
        <v>1340</v>
      </c>
      <c r="C440" s="137">
        <v>2014</v>
      </c>
      <c r="D440" s="351">
        <v>2495.9299999999998</v>
      </c>
      <c r="E440"/>
      <c r="F440"/>
    </row>
    <row r="441" spans="1:6" s="152" customFormat="1" ht="26.25" customHeight="1" x14ac:dyDescent="0.2">
      <c r="A441" s="137">
        <v>18</v>
      </c>
      <c r="B441" s="140" t="s">
        <v>1348</v>
      </c>
      <c r="C441" s="137">
        <v>2014</v>
      </c>
      <c r="D441" s="351">
        <v>1552.85</v>
      </c>
      <c r="E441"/>
      <c r="F441"/>
    </row>
    <row r="442" spans="1:6" s="152" customFormat="1" ht="26.25" customHeight="1" x14ac:dyDescent="0.2">
      <c r="A442" s="137">
        <v>19</v>
      </c>
      <c r="B442" s="140" t="s">
        <v>1340</v>
      </c>
      <c r="C442" s="137">
        <v>2015</v>
      </c>
      <c r="D442" s="351">
        <v>2113.0100000000002</v>
      </c>
      <c r="E442"/>
      <c r="F442"/>
    </row>
    <row r="443" spans="1:6" s="152" customFormat="1" ht="26.25" customHeight="1" x14ac:dyDescent="0.2">
      <c r="A443" s="137">
        <v>20</v>
      </c>
      <c r="B443" s="140" t="s">
        <v>1340</v>
      </c>
      <c r="C443" s="137">
        <v>2015</v>
      </c>
      <c r="D443" s="351">
        <v>2113.0100000000002</v>
      </c>
      <c r="E443"/>
      <c r="F443"/>
    </row>
    <row r="444" spans="1:6" s="152" customFormat="1" ht="26.25" customHeight="1" x14ac:dyDescent="0.2">
      <c r="A444" s="137">
        <v>21</v>
      </c>
      <c r="B444" s="140" t="s">
        <v>1340</v>
      </c>
      <c r="C444" s="137">
        <v>2015</v>
      </c>
      <c r="D444" s="351">
        <v>520</v>
      </c>
      <c r="E444"/>
      <c r="F444"/>
    </row>
    <row r="445" spans="1:6" s="152" customFormat="1" ht="26.25" customHeight="1" x14ac:dyDescent="0.2">
      <c r="A445" s="137">
        <v>22</v>
      </c>
      <c r="B445" s="140" t="s">
        <v>1339</v>
      </c>
      <c r="C445" s="137">
        <v>2015</v>
      </c>
      <c r="D445" s="351">
        <v>799.1</v>
      </c>
      <c r="E445"/>
      <c r="F445"/>
    </row>
    <row r="446" spans="1:6" s="152" customFormat="1" ht="26.25" customHeight="1" x14ac:dyDescent="0.2">
      <c r="A446" s="137">
        <v>23</v>
      </c>
      <c r="B446" s="140" t="s">
        <v>1349</v>
      </c>
      <c r="C446" s="137">
        <v>2015</v>
      </c>
      <c r="D446" s="351">
        <v>649.59</v>
      </c>
      <c r="E446"/>
      <c r="F446"/>
    </row>
    <row r="447" spans="1:6" s="152" customFormat="1" ht="26.25" customHeight="1" x14ac:dyDescent="0.2">
      <c r="A447" s="137">
        <v>24</v>
      </c>
      <c r="B447" s="140" t="s">
        <v>1350</v>
      </c>
      <c r="C447" s="137">
        <v>2015</v>
      </c>
      <c r="D447" s="351">
        <v>894.31</v>
      </c>
      <c r="E447"/>
      <c r="F447"/>
    </row>
    <row r="448" spans="1:6" s="152" customFormat="1" ht="26.25" customHeight="1" x14ac:dyDescent="0.2">
      <c r="A448" s="137">
        <v>25</v>
      </c>
      <c r="B448" s="140" t="s">
        <v>1350</v>
      </c>
      <c r="C448" s="137">
        <v>2015</v>
      </c>
      <c r="D448" s="351">
        <v>894.31</v>
      </c>
      <c r="E448"/>
      <c r="F448"/>
    </row>
    <row r="449" spans="1:6" s="152" customFormat="1" ht="26.25" customHeight="1" x14ac:dyDescent="0.2">
      <c r="A449" s="137">
        <v>26</v>
      </c>
      <c r="B449" s="140" t="s">
        <v>1340</v>
      </c>
      <c r="C449" s="137">
        <v>2016</v>
      </c>
      <c r="D449" s="351">
        <v>1398.67</v>
      </c>
      <c r="E449"/>
      <c r="F449"/>
    </row>
    <row r="450" spans="1:6" s="152" customFormat="1" ht="26.25" customHeight="1" x14ac:dyDescent="0.2">
      <c r="A450" s="137">
        <v>27</v>
      </c>
      <c r="B450" s="140" t="s">
        <v>1351</v>
      </c>
      <c r="C450" s="137">
        <v>2016</v>
      </c>
      <c r="D450" s="351">
        <v>1506.26</v>
      </c>
      <c r="E450"/>
      <c r="F450"/>
    </row>
    <row r="451" spans="1:6" s="152" customFormat="1" ht="26.25" customHeight="1" x14ac:dyDescent="0.2">
      <c r="A451" s="137">
        <v>28</v>
      </c>
      <c r="B451" s="140" t="s">
        <v>1352</v>
      </c>
      <c r="C451" s="137">
        <v>2016</v>
      </c>
      <c r="D451" s="351">
        <v>3226.62</v>
      </c>
      <c r="E451"/>
      <c r="F451"/>
    </row>
    <row r="452" spans="1:6" s="152" customFormat="1" ht="26.25" customHeight="1" x14ac:dyDescent="0.2">
      <c r="A452" s="137">
        <v>29</v>
      </c>
      <c r="B452" s="140" t="s">
        <v>1340</v>
      </c>
      <c r="C452" s="137">
        <v>2016</v>
      </c>
      <c r="D452" s="351">
        <v>2437.4</v>
      </c>
      <c r="E452"/>
      <c r="F452"/>
    </row>
    <row r="453" spans="1:6" s="152" customFormat="1" ht="26.25" customHeight="1" x14ac:dyDescent="0.2">
      <c r="A453" s="137">
        <v>30</v>
      </c>
      <c r="B453" s="140" t="s">
        <v>1350</v>
      </c>
      <c r="C453" s="137">
        <v>2016</v>
      </c>
      <c r="D453" s="351">
        <v>326.83</v>
      </c>
      <c r="E453"/>
      <c r="F453"/>
    </row>
    <row r="454" spans="1:6" s="152" customFormat="1" ht="26.25" customHeight="1" x14ac:dyDescent="0.2">
      <c r="A454" s="137">
        <v>31</v>
      </c>
      <c r="B454" s="140" t="s">
        <v>1340</v>
      </c>
      <c r="C454" s="137">
        <v>2016</v>
      </c>
      <c r="D454" s="351">
        <v>1748.55</v>
      </c>
      <c r="E454"/>
      <c r="F454"/>
    </row>
    <row r="455" spans="1:6" s="152" customFormat="1" ht="26.25" customHeight="1" x14ac:dyDescent="0.2">
      <c r="A455" s="137">
        <v>32</v>
      </c>
      <c r="B455" s="140" t="s">
        <v>1340</v>
      </c>
      <c r="C455" s="137">
        <v>2016</v>
      </c>
      <c r="D455" s="351">
        <v>1412.67</v>
      </c>
      <c r="E455"/>
      <c r="F455"/>
    </row>
    <row r="456" spans="1:6" s="152" customFormat="1" ht="26.25" customHeight="1" x14ac:dyDescent="0.2">
      <c r="A456" s="137">
        <v>33</v>
      </c>
      <c r="B456" s="140" t="s">
        <v>1340</v>
      </c>
      <c r="C456" s="137">
        <v>2016</v>
      </c>
      <c r="D456" s="351">
        <v>1412.67</v>
      </c>
      <c r="E456"/>
      <c r="F456"/>
    </row>
    <row r="457" spans="1:6" s="152" customFormat="1" ht="26.25" customHeight="1" x14ac:dyDescent="0.2">
      <c r="A457" s="137">
        <v>34</v>
      </c>
      <c r="B457" s="140" t="s">
        <v>1340</v>
      </c>
      <c r="C457" s="137">
        <v>2016</v>
      </c>
      <c r="D457" s="351">
        <v>1412.67</v>
      </c>
      <c r="E457"/>
      <c r="F457"/>
    </row>
    <row r="458" spans="1:6" s="152" customFormat="1" ht="26.25" customHeight="1" x14ac:dyDescent="0.2">
      <c r="A458" s="137">
        <v>35</v>
      </c>
      <c r="B458" s="140" t="s">
        <v>1340</v>
      </c>
      <c r="C458" s="137">
        <v>2016</v>
      </c>
      <c r="D458" s="351">
        <v>1412.67</v>
      </c>
      <c r="E458"/>
      <c r="F458"/>
    </row>
    <row r="459" spans="1:6" s="152" customFormat="1" ht="26.25" customHeight="1" x14ac:dyDescent="0.2">
      <c r="A459" s="137">
        <v>36</v>
      </c>
      <c r="B459" s="140" t="s">
        <v>1340</v>
      </c>
      <c r="C459" s="137">
        <v>2016</v>
      </c>
      <c r="D459" s="351">
        <v>1093.3900000000001</v>
      </c>
      <c r="E459"/>
      <c r="F459"/>
    </row>
    <row r="460" spans="1:6" s="152" customFormat="1" ht="26.25" customHeight="1" x14ac:dyDescent="0.2">
      <c r="A460" s="137">
        <v>37</v>
      </c>
      <c r="B460" s="140" t="s">
        <v>1340</v>
      </c>
      <c r="C460" s="137">
        <v>2016</v>
      </c>
      <c r="D460" s="351">
        <v>1093.3900000000001</v>
      </c>
      <c r="E460"/>
      <c r="F460"/>
    </row>
    <row r="461" spans="1:6" s="152" customFormat="1" ht="26.25" customHeight="1" x14ac:dyDescent="0.2">
      <c r="A461" s="137">
        <v>38</v>
      </c>
      <c r="B461" s="140" t="s">
        <v>1340</v>
      </c>
      <c r="C461" s="137">
        <v>2016</v>
      </c>
      <c r="D461" s="351">
        <v>1093.3900000000001</v>
      </c>
      <c r="E461"/>
      <c r="F461"/>
    </row>
    <row r="462" spans="1:6" s="152" customFormat="1" ht="26.25" customHeight="1" x14ac:dyDescent="0.2">
      <c r="A462" s="137">
        <v>39</v>
      </c>
      <c r="B462" s="140" t="s">
        <v>1340</v>
      </c>
      <c r="C462" s="137">
        <v>2016</v>
      </c>
      <c r="D462" s="351">
        <v>1093.3900000000001</v>
      </c>
      <c r="E462"/>
      <c r="F462"/>
    </row>
    <row r="463" spans="1:6" s="152" customFormat="1" ht="26.25" customHeight="1" x14ac:dyDescent="0.2">
      <c r="A463" s="137">
        <v>40</v>
      </c>
      <c r="B463" s="140" t="s">
        <v>1350</v>
      </c>
      <c r="C463" s="137">
        <v>2016</v>
      </c>
      <c r="D463" s="351">
        <v>742.6</v>
      </c>
      <c r="E463"/>
      <c r="F463"/>
    </row>
    <row r="464" spans="1:6" s="152" customFormat="1" ht="26.25" customHeight="1" x14ac:dyDescent="0.2">
      <c r="A464" s="137">
        <v>41</v>
      </c>
      <c r="B464" s="140" t="s">
        <v>1350</v>
      </c>
      <c r="C464" s="137">
        <v>2016</v>
      </c>
      <c r="D464" s="351">
        <v>742.6</v>
      </c>
      <c r="E464"/>
      <c r="F464"/>
    </row>
    <row r="465" spans="1:6" s="152" customFormat="1" ht="26.25" customHeight="1" x14ac:dyDescent="0.2">
      <c r="A465" s="137">
        <v>42</v>
      </c>
      <c r="B465" s="140" t="s">
        <v>1339</v>
      </c>
      <c r="C465" s="137">
        <v>2016</v>
      </c>
      <c r="D465" s="351">
        <v>1223.8</v>
      </c>
      <c r="E465"/>
      <c r="F465"/>
    </row>
    <row r="466" spans="1:6" s="152" customFormat="1" ht="26.25" customHeight="1" x14ac:dyDescent="0.2">
      <c r="A466" s="137">
        <v>43</v>
      </c>
      <c r="B466" s="140" t="s">
        <v>1353</v>
      </c>
      <c r="C466" s="137">
        <v>2016</v>
      </c>
      <c r="D466" s="351">
        <v>405.69</v>
      </c>
      <c r="E466"/>
      <c r="F466"/>
    </row>
    <row r="467" spans="1:6" s="152" customFormat="1" ht="26.25" customHeight="1" x14ac:dyDescent="0.2">
      <c r="A467" s="137">
        <v>44</v>
      </c>
      <c r="B467" s="140" t="s">
        <v>1339</v>
      </c>
      <c r="C467" s="137">
        <v>2017</v>
      </c>
      <c r="D467" s="351">
        <v>405.69</v>
      </c>
      <c r="E467"/>
      <c r="F467"/>
    </row>
    <row r="468" spans="1:6" s="152" customFormat="1" ht="26.25" customHeight="1" x14ac:dyDescent="0.2">
      <c r="A468" s="137">
        <v>45</v>
      </c>
      <c r="B468" s="140" t="s">
        <v>1339</v>
      </c>
      <c r="C468" s="137">
        <v>2017</v>
      </c>
      <c r="D468" s="351">
        <v>1045</v>
      </c>
      <c r="E468"/>
      <c r="F468"/>
    </row>
    <row r="469" spans="1:6" s="152" customFormat="1" ht="26.25" customHeight="1" x14ac:dyDescent="0.2">
      <c r="A469" s="137">
        <v>46</v>
      </c>
      <c r="B469" s="140" t="s">
        <v>1354</v>
      </c>
      <c r="C469" s="137">
        <v>2018</v>
      </c>
      <c r="D469" s="351">
        <v>443.21</v>
      </c>
      <c r="E469"/>
      <c r="F469"/>
    </row>
    <row r="470" spans="1:6" s="152" customFormat="1" ht="26.25" customHeight="1" x14ac:dyDescent="0.2">
      <c r="A470" s="137">
        <v>47</v>
      </c>
      <c r="B470" s="140" t="s">
        <v>1355</v>
      </c>
      <c r="C470" s="137">
        <v>2018</v>
      </c>
      <c r="D470" s="351">
        <v>1078.8499999999999</v>
      </c>
      <c r="E470"/>
      <c r="F470"/>
    </row>
    <row r="471" spans="1:6" s="152" customFormat="1" ht="26.25" customHeight="1" x14ac:dyDescent="0.2">
      <c r="A471" s="137">
        <v>48</v>
      </c>
      <c r="B471" s="140" t="s">
        <v>1356</v>
      </c>
      <c r="C471" s="137">
        <v>2018</v>
      </c>
      <c r="D471" s="351">
        <v>1380.14</v>
      </c>
      <c r="E471"/>
      <c r="F471"/>
    </row>
    <row r="472" spans="1:6" s="152" customFormat="1" ht="26.25" customHeight="1" x14ac:dyDescent="0.2">
      <c r="A472" s="137">
        <v>49</v>
      </c>
      <c r="B472" s="140" t="s">
        <v>1357</v>
      </c>
      <c r="C472" s="137">
        <v>2018</v>
      </c>
      <c r="D472" s="351">
        <v>1263.54</v>
      </c>
      <c r="E472"/>
      <c r="F472"/>
    </row>
    <row r="473" spans="1:6" s="152" customFormat="1" ht="26.25" customHeight="1" x14ac:dyDescent="0.2">
      <c r="A473" s="137">
        <v>50</v>
      </c>
      <c r="B473" s="140" t="s">
        <v>1358</v>
      </c>
      <c r="C473" s="137">
        <v>2018</v>
      </c>
      <c r="D473" s="351">
        <v>24870.6</v>
      </c>
      <c r="E473"/>
      <c r="F473"/>
    </row>
    <row r="474" spans="1:6" s="152" customFormat="1" ht="26.25" customHeight="1" x14ac:dyDescent="0.2">
      <c r="A474" s="137">
        <v>51</v>
      </c>
      <c r="B474" s="140" t="s">
        <v>1359</v>
      </c>
      <c r="C474" s="137">
        <v>2018</v>
      </c>
      <c r="D474" s="351">
        <v>582.20000000000005</v>
      </c>
      <c r="E474"/>
      <c r="F474"/>
    </row>
    <row r="475" spans="1:6" s="152" customFormat="1" ht="26.25" customHeight="1" x14ac:dyDescent="0.2">
      <c r="A475" s="137"/>
      <c r="B475" s="146" t="s">
        <v>457</v>
      </c>
      <c r="C475" s="145"/>
      <c r="D475" s="342">
        <f>SUM(D424:D474)</f>
        <v>90871.06</v>
      </c>
      <c r="E475"/>
      <c r="F475"/>
    </row>
    <row r="476" spans="1:6" s="152" customFormat="1" ht="26.25" customHeight="1" x14ac:dyDescent="0.2">
      <c r="A476" s="427" t="s">
        <v>1163</v>
      </c>
      <c r="B476" s="427"/>
      <c r="C476" s="427"/>
      <c r="D476" s="427"/>
      <c r="E476"/>
      <c r="F476"/>
    </row>
    <row r="477" spans="1:6" s="152" customFormat="1" ht="26.25" customHeight="1" x14ac:dyDescent="0.2">
      <c r="A477" s="137">
        <v>1</v>
      </c>
      <c r="B477" s="140" t="s">
        <v>1360</v>
      </c>
      <c r="C477" s="137">
        <v>2013</v>
      </c>
      <c r="D477" s="340">
        <v>2391.14</v>
      </c>
      <c r="E477"/>
      <c r="F477"/>
    </row>
    <row r="478" spans="1:6" s="152" customFormat="1" ht="26.25" customHeight="1" x14ac:dyDescent="0.2">
      <c r="A478" s="137">
        <v>2</v>
      </c>
      <c r="B478" s="140" t="s">
        <v>1361</v>
      </c>
      <c r="C478" s="137">
        <v>2014</v>
      </c>
      <c r="D478" s="340">
        <v>2024.39</v>
      </c>
      <c r="E478"/>
      <c r="F478"/>
    </row>
    <row r="479" spans="1:6" s="152" customFormat="1" ht="26.25" customHeight="1" x14ac:dyDescent="0.2">
      <c r="A479" s="137">
        <v>3</v>
      </c>
      <c r="B479" s="140" t="s">
        <v>1362</v>
      </c>
      <c r="C479" s="137">
        <v>2017</v>
      </c>
      <c r="D479" s="340">
        <v>697.86</v>
      </c>
      <c r="E479"/>
      <c r="F479"/>
    </row>
    <row r="480" spans="1:6" s="152" customFormat="1" ht="26.25" customHeight="1" x14ac:dyDescent="0.2">
      <c r="A480" s="137"/>
      <c r="B480" s="167" t="s">
        <v>1363</v>
      </c>
      <c r="C480" s="168"/>
      <c r="D480" s="352">
        <f>SUM(D477:D479)</f>
        <v>5113.3899999999994</v>
      </c>
      <c r="E480"/>
      <c r="F480"/>
    </row>
    <row r="481" spans="1:256" s="152" customFormat="1" ht="26.25" customHeight="1" x14ac:dyDescent="0.2">
      <c r="A481" s="427" t="s">
        <v>1210</v>
      </c>
      <c r="B481" s="427"/>
      <c r="C481" s="427"/>
      <c r="D481" s="427"/>
      <c r="E481"/>
      <c r="F481"/>
    </row>
    <row r="482" spans="1:256" s="152" customFormat="1" ht="26.25" customHeight="1" x14ac:dyDescent="0.2">
      <c r="A482" s="137">
        <v>1</v>
      </c>
      <c r="B482" s="140" t="s">
        <v>1364</v>
      </c>
      <c r="C482" s="137">
        <v>2010</v>
      </c>
      <c r="D482" s="340">
        <v>49452</v>
      </c>
      <c r="E482"/>
      <c r="F482"/>
    </row>
    <row r="483" spans="1:256" s="152" customFormat="1" ht="26.25" customHeight="1" x14ac:dyDescent="0.2">
      <c r="A483" s="137">
        <v>2</v>
      </c>
      <c r="B483" s="140" t="s">
        <v>1365</v>
      </c>
      <c r="C483" s="137">
        <v>2017</v>
      </c>
      <c r="D483" s="340">
        <v>8544.81</v>
      </c>
      <c r="E483"/>
      <c r="F483"/>
    </row>
    <row r="484" spans="1:256" s="152" customFormat="1" ht="26.25" customHeight="1" x14ac:dyDescent="0.2">
      <c r="A484" s="137"/>
      <c r="B484" s="146" t="s">
        <v>457</v>
      </c>
      <c r="C484" s="145"/>
      <c r="D484" s="342">
        <f>SUM(D482:D483)</f>
        <v>57996.81</v>
      </c>
      <c r="E484"/>
      <c r="F484"/>
    </row>
    <row r="485" spans="1:256" ht="26.25" customHeight="1" x14ac:dyDescent="0.2">
      <c r="A485" s="151"/>
      <c r="B485"/>
      <c r="C485" s="151"/>
      <c r="D485" s="34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1:256" ht="26.25" customHeight="1" x14ac:dyDescent="0.2">
      <c r="A486" s="428" t="s">
        <v>59</v>
      </c>
      <c r="B486" s="428"/>
      <c r="C486" s="428"/>
      <c r="D486" s="428"/>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1:256" ht="26.25" customHeight="1" x14ac:dyDescent="0.2">
      <c r="A487" s="431" t="s">
        <v>1014</v>
      </c>
      <c r="B487" s="431"/>
      <c r="C487" s="431"/>
      <c r="D487" s="431"/>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1:256" ht="26.25" customHeight="1" x14ac:dyDescent="0.2">
      <c r="A488" s="159">
        <v>1</v>
      </c>
      <c r="B488" s="160" t="s">
        <v>1366</v>
      </c>
      <c r="C488" s="159">
        <v>2015</v>
      </c>
      <c r="D488" s="347">
        <v>3639</v>
      </c>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1:256" ht="26.25" customHeight="1" x14ac:dyDescent="0.2">
      <c r="A489" s="159">
        <v>2</v>
      </c>
      <c r="B489" s="160" t="s">
        <v>1366</v>
      </c>
      <c r="C489" s="159">
        <v>2015</v>
      </c>
      <c r="D489" s="347">
        <v>4109</v>
      </c>
      <c r="E489" s="152"/>
      <c r="F489" s="152"/>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1:256" ht="26.25" customHeight="1" x14ac:dyDescent="0.2">
      <c r="A490" s="137">
        <v>3</v>
      </c>
      <c r="B490" s="140" t="s">
        <v>1328</v>
      </c>
      <c r="C490" s="137">
        <v>2015</v>
      </c>
      <c r="D490" s="340">
        <v>3510</v>
      </c>
      <c r="E490" s="152"/>
      <c r="F490" s="152"/>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1:256" s="152" customFormat="1" ht="26.25" customHeight="1" x14ac:dyDescent="0.2">
      <c r="A491" s="137">
        <v>4</v>
      </c>
      <c r="B491" s="140" t="s">
        <v>1328</v>
      </c>
      <c r="C491" s="137">
        <v>2015</v>
      </c>
      <c r="D491" s="340">
        <v>3510</v>
      </c>
    </row>
    <row r="492" spans="1:256" s="152" customFormat="1" ht="26.25" customHeight="1" x14ac:dyDescent="0.2">
      <c r="A492" s="137">
        <v>5</v>
      </c>
      <c r="B492" s="140" t="s">
        <v>1328</v>
      </c>
      <c r="C492" s="137">
        <v>2015</v>
      </c>
      <c r="D492" s="340">
        <v>3510</v>
      </c>
    </row>
    <row r="493" spans="1:256" s="152" customFormat="1" ht="26.25" customHeight="1" x14ac:dyDescent="0.2">
      <c r="A493" s="137">
        <v>6</v>
      </c>
      <c r="B493" s="140" t="s">
        <v>1328</v>
      </c>
      <c r="C493" s="137">
        <v>2015</v>
      </c>
      <c r="D493" s="340">
        <v>3510</v>
      </c>
    </row>
    <row r="494" spans="1:256" ht="26.25" customHeight="1" x14ac:dyDescent="0.2">
      <c r="A494" s="159">
        <v>7</v>
      </c>
      <c r="B494" s="140" t="s">
        <v>1366</v>
      </c>
      <c r="C494" s="137">
        <v>2015</v>
      </c>
      <c r="D494" s="340">
        <v>4609</v>
      </c>
      <c r="E494" s="152"/>
      <c r="F494" s="152"/>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1:256" ht="26.25" customHeight="1" x14ac:dyDescent="0.2">
      <c r="A495" s="159">
        <v>8</v>
      </c>
      <c r="B495" s="140" t="s">
        <v>1328</v>
      </c>
      <c r="C495" s="137">
        <v>2015</v>
      </c>
      <c r="D495" s="340">
        <v>3510</v>
      </c>
      <c r="E495" s="152"/>
      <c r="F495" s="152"/>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1:256" ht="26.25" customHeight="1" x14ac:dyDescent="0.2">
      <c r="A496" s="137">
        <v>9</v>
      </c>
      <c r="B496" s="140" t="s">
        <v>1367</v>
      </c>
      <c r="C496" s="137">
        <v>2015</v>
      </c>
      <c r="D496" s="340">
        <v>3549</v>
      </c>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1:256" ht="26.25" customHeight="1" x14ac:dyDescent="0.2">
      <c r="A497" s="137">
        <v>10</v>
      </c>
      <c r="B497" s="140" t="s">
        <v>1368</v>
      </c>
      <c r="C497" s="137">
        <v>2015</v>
      </c>
      <c r="D497" s="340">
        <v>2692.47</v>
      </c>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1:256" ht="26.25" customHeight="1" x14ac:dyDescent="0.2">
      <c r="A498" s="137">
        <v>11</v>
      </c>
      <c r="B498" s="140" t="s">
        <v>1367</v>
      </c>
      <c r="C498" s="137">
        <v>2015</v>
      </c>
      <c r="D498" s="340">
        <v>4499</v>
      </c>
      <c r="E498" s="152"/>
      <c r="F498" s="152"/>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1:256" ht="26.25" customHeight="1" x14ac:dyDescent="0.2">
      <c r="A499" s="137">
        <v>12</v>
      </c>
      <c r="B499" s="140" t="s">
        <v>1369</v>
      </c>
      <c r="C499" s="137">
        <v>2015</v>
      </c>
      <c r="D499" s="340">
        <v>1771.2</v>
      </c>
      <c r="E499" s="152"/>
      <c r="F499" s="152"/>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1:256" ht="26.25" customHeight="1" x14ac:dyDescent="0.2">
      <c r="A500" s="159">
        <v>13</v>
      </c>
      <c r="B500" s="140" t="s">
        <v>1370</v>
      </c>
      <c r="C500" s="137">
        <v>2015</v>
      </c>
      <c r="D500" s="340">
        <v>4305</v>
      </c>
      <c r="E500" s="152"/>
      <c r="F500" s="152"/>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1:256" ht="26.25" customHeight="1" x14ac:dyDescent="0.2">
      <c r="A501" s="159">
        <v>14</v>
      </c>
      <c r="B501" s="140" t="s">
        <v>1371</v>
      </c>
      <c r="C501" s="137">
        <v>2015</v>
      </c>
      <c r="D501" s="340">
        <v>5750.01</v>
      </c>
      <c r="E501" s="152"/>
      <c r="F501" s="152"/>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1:256" s="152" customFormat="1" ht="26.25" customHeight="1" x14ac:dyDescent="0.2">
      <c r="A502" s="137">
        <v>15</v>
      </c>
      <c r="B502" s="140" t="s">
        <v>1372</v>
      </c>
      <c r="C502" s="137">
        <v>2014</v>
      </c>
      <c r="D502" s="340">
        <v>4428</v>
      </c>
    </row>
    <row r="503" spans="1:256" ht="26.25" customHeight="1" x14ac:dyDescent="0.2">
      <c r="A503" s="137">
        <v>16</v>
      </c>
      <c r="B503" s="140" t="s">
        <v>1373</v>
      </c>
      <c r="C503" s="137">
        <v>2015</v>
      </c>
      <c r="D503" s="340">
        <v>9299</v>
      </c>
      <c r="E503" s="152"/>
      <c r="F503" s="152"/>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1:256" ht="26.25" customHeight="1" x14ac:dyDescent="0.2">
      <c r="A504" s="137">
        <v>17</v>
      </c>
      <c r="B504" s="140" t="s">
        <v>1371</v>
      </c>
      <c r="C504" s="137">
        <v>2015</v>
      </c>
      <c r="D504" s="340">
        <v>5750</v>
      </c>
      <c r="E504" s="152"/>
      <c r="F504" s="152"/>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1:256" ht="26.25" customHeight="1" x14ac:dyDescent="0.2">
      <c r="A505" s="137">
        <v>18</v>
      </c>
      <c r="B505" s="140" t="s">
        <v>1371</v>
      </c>
      <c r="C505" s="137">
        <v>2015</v>
      </c>
      <c r="D505" s="340">
        <v>5750</v>
      </c>
      <c r="E505" s="152"/>
      <c r="F505" s="152"/>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1:256" ht="26.25" customHeight="1" x14ac:dyDescent="0.2">
      <c r="A506" s="159">
        <v>19</v>
      </c>
      <c r="B506" s="140" t="s">
        <v>1374</v>
      </c>
      <c r="C506" s="137">
        <v>2014</v>
      </c>
      <c r="D506" s="340">
        <v>1062.02</v>
      </c>
      <c r="E506" s="152"/>
      <c r="F506" s="152"/>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1:256" ht="26.25" customHeight="1" x14ac:dyDescent="0.2">
      <c r="A507" s="159">
        <v>20</v>
      </c>
      <c r="B507" s="140" t="s">
        <v>1375</v>
      </c>
      <c r="C507" s="137">
        <v>2014</v>
      </c>
      <c r="D507" s="340">
        <v>647</v>
      </c>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1:256" ht="26.25" customHeight="1" x14ac:dyDescent="0.2">
      <c r="A508" s="137">
        <v>21</v>
      </c>
      <c r="B508" s="140" t="s">
        <v>1376</v>
      </c>
      <c r="C508" s="137">
        <v>2014</v>
      </c>
      <c r="D508" s="340">
        <v>1469.28</v>
      </c>
      <c r="E508" s="152"/>
      <c r="F508" s="152"/>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1:256" ht="26.25" customHeight="1" x14ac:dyDescent="0.2">
      <c r="A509" s="137">
        <v>22</v>
      </c>
      <c r="B509" s="140" t="s">
        <v>1376</v>
      </c>
      <c r="C509" s="137">
        <v>2014</v>
      </c>
      <c r="D509" s="340">
        <v>1469.28</v>
      </c>
      <c r="E509" s="152"/>
      <c r="F509" s="152"/>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1:256" ht="26.25" customHeight="1" x14ac:dyDescent="0.2">
      <c r="A510" s="137">
        <v>23</v>
      </c>
      <c r="B510" s="140" t="s">
        <v>1377</v>
      </c>
      <c r="C510" s="132" t="s">
        <v>1378</v>
      </c>
      <c r="D510" s="340">
        <v>577</v>
      </c>
      <c r="E510" s="152"/>
      <c r="F510" s="152"/>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1:256" ht="26.25" customHeight="1" x14ac:dyDescent="0.2">
      <c r="A511" s="137">
        <v>24</v>
      </c>
      <c r="B511" s="140" t="s">
        <v>1379</v>
      </c>
      <c r="C511" s="137">
        <v>2015</v>
      </c>
      <c r="D511" s="340">
        <v>962</v>
      </c>
      <c r="E511" s="152"/>
      <c r="F511" s="152"/>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1:256" s="152" customFormat="1" ht="26.25" customHeight="1" x14ac:dyDescent="0.2">
      <c r="A512" s="159">
        <v>25</v>
      </c>
      <c r="B512" s="140" t="s">
        <v>1377</v>
      </c>
      <c r="C512" s="132" t="s">
        <v>1378</v>
      </c>
      <c r="D512" s="340">
        <v>577</v>
      </c>
    </row>
    <row r="513" spans="1:256" ht="26.25" customHeight="1" x14ac:dyDescent="0.2">
      <c r="A513" s="159">
        <v>26</v>
      </c>
      <c r="B513" s="140" t="s">
        <v>1377</v>
      </c>
      <c r="C513" s="169" t="s">
        <v>1378</v>
      </c>
      <c r="D513" s="340">
        <v>577</v>
      </c>
      <c r="E513" s="152"/>
      <c r="F513" s="152"/>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26.25" customHeight="1" x14ac:dyDescent="0.2">
      <c r="A514" s="137">
        <v>27</v>
      </c>
      <c r="B514" s="140" t="s">
        <v>1380</v>
      </c>
      <c r="C514" s="137">
        <v>2015</v>
      </c>
      <c r="D514" s="340">
        <v>2031.49</v>
      </c>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26.25" customHeight="1" x14ac:dyDescent="0.2">
      <c r="A515" s="137">
        <v>28</v>
      </c>
      <c r="B515" s="140" t="s">
        <v>1381</v>
      </c>
      <c r="C515" s="137">
        <v>2015</v>
      </c>
      <c r="D515" s="340">
        <v>3356.92</v>
      </c>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s="152" customFormat="1" ht="26.25" customHeight="1" x14ac:dyDescent="0.2">
      <c r="A516" s="137">
        <v>29</v>
      </c>
      <c r="B516" s="140" t="s">
        <v>1375</v>
      </c>
      <c r="C516" s="137">
        <v>2015</v>
      </c>
      <c r="D516" s="340">
        <v>950</v>
      </c>
    </row>
    <row r="517" spans="1:256" s="152" customFormat="1" ht="26.25" customHeight="1" x14ac:dyDescent="0.2">
      <c r="A517" s="137">
        <v>30</v>
      </c>
      <c r="B517" s="140" t="s">
        <v>1375</v>
      </c>
      <c r="C517" s="137">
        <v>2015</v>
      </c>
      <c r="D517" s="340">
        <v>950</v>
      </c>
      <c r="E517"/>
      <c r="F517"/>
    </row>
    <row r="518" spans="1:256" ht="26.25" customHeight="1" x14ac:dyDescent="0.2">
      <c r="A518" s="159">
        <v>31</v>
      </c>
      <c r="B518" s="140" t="s">
        <v>1382</v>
      </c>
      <c r="C518" s="137">
        <v>2015</v>
      </c>
      <c r="D518" s="340">
        <v>1059</v>
      </c>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row>
    <row r="519" spans="1:256" ht="26.25" customHeight="1" x14ac:dyDescent="0.2">
      <c r="A519" s="159">
        <v>32</v>
      </c>
      <c r="B519" s="140" t="s">
        <v>1382</v>
      </c>
      <c r="C519" s="137">
        <v>2015</v>
      </c>
      <c r="D519" s="340">
        <v>1059</v>
      </c>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row>
    <row r="520" spans="1:256" ht="26.25" customHeight="1" x14ac:dyDescent="0.2">
      <c r="A520" s="137">
        <v>33</v>
      </c>
      <c r="B520" s="140" t="s">
        <v>1328</v>
      </c>
      <c r="C520" s="137">
        <v>2016</v>
      </c>
      <c r="D520" s="340">
        <v>2181</v>
      </c>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row>
    <row r="521" spans="1:256" ht="26.25" customHeight="1" x14ac:dyDescent="0.2">
      <c r="A521" s="137">
        <v>34</v>
      </c>
      <c r="B521" s="140" t="s">
        <v>1366</v>
      </c>
      <c r="C521" s="137">
        <v>2016</v>
      </c>
      <c r="D521" s="340">
        <v>769</v>
      </c>
      <c r="E521" s="152"/>
      <c r="F521" s="152"/>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row>
    <row r="522" spans="1:256" ht="26.25" customHeight="1" x14ac:dyDescent="0.2">
      <c r="A522" s="137">
        <v>35</v>
      </c>
      <c r="B522" s="140" t="s">
        <v>1287</v>
      </c>
      <c r="C522" s="137">
        <v>2016</v>
      </c>
      <c r="D522" s="340">
        <v>3198</v>
      </c>
      <c r="E522" s="152"/>
      <c r="F522" s="15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row>
    <row r="523" spans="1:256" s="152" customFormat="1" ht="26.25" customHeight="1" x14ac:dyDescent="0.2">
      <c r="A523" s="137">
        <v>36</v>
      </c>
      <c r="B523" s="140" t="s">
        <v>1383</v>
      </c>
      <c r="C523" s="137">
        <v>2016</v>
      </c>
      <c r="D523" s="340">
        <v>1799</v>
      </c>
    </row>
    <row r="524" spans="1:256" ht="26.25" customHeight="1" x14ac:dyDescent="0.2">
      <c r="A524" s="159">
        <v>37</v>
      </c>
      <c r="B524" s="140" t="s">
        <v>1383</v>
      </c>
      <c r="C524" s="137">
        <v>2016</v>
      </c>
      <c r="D524" s="340">
        <v>1799</v>
      </c>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row>
    <row r="525" spans="1:256" ht="26.25" customHeight="1" x14ac:dyDescent="0.2">
      <c r="A525" s="159">
        <v>38</v>
      </c>
      <c r="B525" s="140" t="s">
        <v>1384</v>
      </c>
      <c r="C525" s="137">
        <v>2016</v>
      </c>
      <c r="D525" s="340">
        <v>1240</v>
      </c>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row>
    <row r="526" spans="1:256" ht="26.25" customHeight="1" x14ac:dyDescent="0.2">
      <c r="A526" s="137">
        <v>39</v>
      </c>
      <c r="B526" s="140" t="s">
        <v>1384</v>
      </c>
      <c r="C526" s="137">
        <v>2016</v>
      </c>
      <c r="D526" s="340">
        <v>1240</v>
      </c>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row>
    <row r="527" spans="1:256" ht="26.25" customHeight="1" x14ac:dyDescent="0.2">
      <c r="A527" s="137">
        <v>40</v>
      </c>
      <c r="B527" s="140" t="s">
        <v>1366</v>
      </c>
      <c r="C527" s="137">
        <v>2016</v>
      </c>
      <c r="D527" s="340">
        <v>888</v>
      </c>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row>
    <row r="528" spans="1:256" ht="26.25" customHeight="1" x14ac:dyDescent="0.2">
      <c r="A528" s="137">
        <v>41</v>
      </c>
      <c r="B528" s="140" t="s">
        <v>1335</v>
      </c>
      <c r="C528" s="137">
        <v>2016</v>
      </c>
      <c r="D528" s="340">
        <v>1240</v>
      </c>
      <c r="E528" s="152"/>
      <c r="F528" s="152"/>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row>
    <row r="529" spans="1:256" ht="26.25" customHeight="1" x14ac:dyDescent="0.2">
      <c r="A529" s="137">
        <v>42</v>
      </c>
      <c r="B529" s="140" t="s">
        <v>1366</v>
      </c>
      <c r="C529" s="137">
        <v>2016</v>
      </c>
      <c r="D529" s="340">
        <v>800</v>
      </c>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row>
    <row r="530" spans="1:256" ht="26.25" customHeight="1" x14ac:dyDescent="0.2">
      <c r="A530" s="159">
        <v>43</v>
      </c>
      <c r="B530" s="140" t="s">
        <v>1382</v>
      </c>
      <c r="C530" s="137">
        <v>2017</v>
      </c>
      <c r="D530" s="340">
        <v>1168.5</v>
      </c>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row>
    <row r="531" spans="1:256" ht="26.25" customHeight="1" x14ac:dyDescent="0.2">
      <c r="A531" s="159">
        <v>44</v>
      </c>
      <c r="B531" s="140" t="s">
        <v>1382</v>
      </c>
      <c r="C531" s="137">
        <v>2017</v>
      </c>
      <c r="D531" s="340">
        <v>1168.5</v>
      </c>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row>
    <row r="532" spans="1:256" ht="26.25" customHeight="1" x14ac:dyDescent="0.2">
      <c r="A532" s="137">
        <v>45</v>
      </c>
      <c r="B532" s="140" t="s">
        <v>1385</v>
      </c>
      <c r="C532" s="137">
        <v>2017</v>
      </c>
      <c r="D532" s="340">
        <v>3407.1</v>
      </c>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row>
    <row r="533" spans="1:256" ht="26.25" customHeight="1" x14ac:dyDescent="0.2">
      <c r="A533" s="137">
        <v>46</v>
      </c>
      <c r="B533" s="140" t="s">
        <v>1385</v>
      </c>
      <c r="C533" s="137">
        <v>2017</v>
      </c>
      <c r="D533" s="340">
        <v>3407.1</v>
      </c>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row>
    <row r="534" spans="1:256" s="152" customFormat="1" ht="26.25" customHeight="1" x14ac:dyDescent="0.2">
      <c r="A534" s="137">
        <v>47</v>
      </c>
      <c r="B534" s="140" t="s">
        <v>1386</v>
      </c>
      <c r="C534" s="169" t="s">
        <v>1378</v>
      </c>
      <c r="D534" s="340">
        <v>1795.8</v>
      </c>
    </row>
    <row r="535" spans="1:256" s="152" customFormat="1" ht="26.25" customHeight="1" x14ac:dyDescent="0.2">
      <c r="A535" s="137">
        <v>48</v>
      </c>
      <c r="B535" s="140" t="s">
        <v>1386</v>
      </c>
      <c r="C535" s="169" t="s">
        <v>1378</v>
      </c>
      <c r="D535" s="340">
        <v>1795.8</v>
      </c>
    </row>
    <row r="536" spans="1:256" s="152" customFormat="1" ht="26.25" customHeight="1" x14ac:dyDescent="0.2">
      <c r="A536" s="159">
        <v>49</v>
      </c>
      <c r="B536" s="140" t="s">
        <v>1384</v>
      </c>
      <c r="C536" s="169">
        <v>2017</v>
      </c>
      <c r="D536" s="340">
        <v>1009.9</v>
      </c>
    </row>
    <row r="537" spans="1:256" s="152" customFormat="1" ht="26.25" customHeight="1" x14ac:dyDescent="0.2">
      <c r="A537" s="159">
        <v>50</v>
      </c>
      <c r="B537" s="140" t="s">
        <v>1328</v>
      </c>
      <c r="C537" s="169">
        <v>2018</v>
      </c>
      <c r="D537" s="340">
        <v>859.99</v>
      </c>
    </row>
    <row r="538" spans="1:256" s="152" customFormat="1" ht="26.25" customHeight="1" x14ac:dyDescent="0.2">
      <c r="A538" s="137">
        <v>51</v>
      </c>
      <c r="B538" s="140" t="s">
        <v>1328</v>
      </c>
      <c r="C538" s="169">
        <v>2018</v>
      </c>
      <c r="D538" s="340">
        <v>859.99</v>
      </c>
    </row>
    <row r="539" spans="1:256" s="152" customFormat="1" ht="26.25" customHeight="1" x14ac:dyDescent="0.2">
      <c r="A539" s="137">
        <v>52</v>
      </c>
      <c r="B539" s="140" t="s">
        <v>1387</v>
      </c>
      <c r="C539" s="169">
        <v>2018</v>
      </c>
      <c r="D539" s="340">
        <v>860</v>
      </c>
      <c r="E539"/>
      <c r="F539"/>
    </row>
    <row r="540" spans="1:256" s="152" customFormat="1" ht="26.25" customHeight="1" x14ac:dyDescent="0.2">
      <c r="A540" s="137">
        <v>53</v>
      </c>
      <c r="B540" s="140" t="s">
        <v>1388</v>
      </c>
      <c r="C540" s="169">
        <v>2019</v>
      </c>
      <c r="D540" s="340">
        <v>790</v>
      </c>
      <c r="E540"/>
      <c r="F540"/>
    </row>
    <row r="541" spans="1:256" s="152" customFormat="1" ht="26.25" customHeight="1" x14ac:dyDescent="0.2">
      <c r="A541" s="137">
        <v>54</v>
      </c>
      <c r="B541" s="140" t="s">
        <v>1388</v>
      </c>
      <c r="C541" s="169">
        <v>2019</v>
      </c>
      <c r="D541" s="340">
        <v>790</v>
      </c>
      <c r="E541"/>
      <c r="F541"/>
    </row>
    <row r="542" spans="1:256" ht="26.25" customHeight="1" x14ac:dyDescent="0.2">
      <c r="A542" s="159">
        <v>55</v>
      </c>
      <c r="B542" s="140" t="s">
        <v>1388</v>
      </c>
      <c r="C542" s="169">
        <v>2019</v>
      </c>
      <c r="D542" s="340">
        <v>790</v>
      </c>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row>
    <row r="543" spans="1:256" s="170" customFormat="1" ht="26.25" customHeight="1" x14ac:dyDescent="0.2">
      <c r="A543" s="159">
        <v>56</v>
      </c>
      <c r="B543" s="140" t="s">
        <v>1389</v>
      </c>
      <c r="C543" s="169">
        <v>2019</v>
      </c>
      <c r="D543" s="340">
        <v>1170</v>
      </c>
      <c r="E543" s="152"/>
      <c r="F543" s="152"/>
    </row>
    <row r="544" spans="1:256" ht="26.25" customHeight="1" x14ac:dyDescent="0.2">
      <c r="A544" s="137"/>
      <c r="B544" s="146" t="s">
        <v>457</v>
      </c>
      <c r="C544" s="145"/>
      <c r="D544" s="342">
        <f>SUM(D488:D543)</f>
        <v>129474.35000000002</v>
      </c>
      <c r="E544" s="152"/>
      <c r="F544" s="152"/>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row>
    <row r="545" spans="1:256" ht="26.25" customHeight="1" x14ac:dyDescent="0.2">
      <c r="A545" s="427" t="s">
        <v>1163</v>
      </c>
      <c r="B545" s="427"/>
      <c r="C545" s="427"/>
      <c r="D545" s="427"/>
      <c r="E545" s="152"/>
      <c r="F545" s="152"/>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row>
    <row r="546" spans="1:256" ht="26.25" customHeight="1" x14ac:dyDescent="0.2">
      <c r="A546" s="137">
        <v>1</v>
      </c>
      <c r="B546" s="140" t="s">
        <v>1376</v>
      </c>
      <c r="C546" s="137">
        <v>2014</v>
      </c>
      <c r="D546" s="340">
        <v>1469.28</v>
      </c>
      <c r="E546" s="152"/>
      <c r="F546" s="152"/>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row>
    <row r="547" spans="1:256" ht="26.25" customHeight="1" x14ac:dyDescent="0.2">
      <c r="A547" s="137">
        <v>2</v>
      </c>
      <c r="B547" s="140" t="s">
        <v>1376</v>
      </c>
      <c r="C547" s="137">
        <v>2014</v>
      </c>
      <c r="D547" s="340">
        <v>1469.28</v>
      </c>
      <c r="E547" s="152"/>
      <c r="F547" s="152"/>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row>
    <row r="548" spans="1:256" s="152" customFormat="1" ht="26.25" customHeight="1" x14ac:dyDescent="0.2">
      <c r="A548" s="137">
        <v>3</v>
      </c>
      <c r="B548" s="140" t="s">
        <v>1390</v>
      </c>
      <c r="C548" s="137">
        <v>2015</v>
      </c>
      <c r="D548" s="340">
        <v>3134.3</v>
      </c>
      <c r="E548" s="170"/>
      <c r="F548" s="170"/>
    </row>
    <row r="549" spans="1:256" s="152" customFormat="1" ht="26.25" customHeight="1" x14ac:dyDescent="0.2">
      <c r="A549" s="137">
        <v>4</v>
      </c>
      <c r="B549" s="140" t="s">
        <v>1391</v>
      </c>
      <c r="C549" s="137">
        <v>2015</v>
      </c>
      <c r="D549" s="340">
        <v>3180</v>
      </c>
      <c r="E549" s="170"/>
      <c r="F549" s="170"/>
    </row>
    <row r="550" spans="1:256" s="152" customFormat="1" ht="26.25" customHeight="1" x14ac:dyDescent="0.2">
      <c r="A550" s="137">
        <v>5</v>
      </c>
      <c r="B550" s="140" t="s">
        <v>1390</v>
      </c>
      <c r="C550" s="137">
        <v>2016</v>
      </c>
      <c r="D550" s="340">
        <v>3000</v>
      </c>
      <c r="E550" s="170"/>
      <c r="F550" s="170"/>
    </row>
    <row r="551" spans="1:256" ht="26.25" customHeight="1" x14ac:dyDescent="0.2">
      <c r="A551" s="137">
        <v>6</v>
      </c>
      <c r="B551" s="140" t="s">
        <v>1392</v>
      </c>
      <c r="C551" s="137">
        <v>2017</v>
      </c>
      <c r="D551" s="340">
        <v>3060</v>
      </c>
      <c r="E551" s="170"/>
      <c r="F551" s="170"/>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row>
    <row r="552" spans="1:256" ht="26.25" customHeight="1" x14ac:dyDescent="0.2">
      <c r="A552" s="137">
        <v>7</v>
      </c>
      <c r="B552" s="140" t="s">
        <v>1198</v>
      </c>
      <c r="C552" s="137">
        <v>2017</v>
      </c>
      <c r="D552" s="340">
        <v>2644.5</v>
      </c>
      <c r="E552" s="170"/>
      <c r="F552" s="170"/>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row>
    <row r="553" spans="1:256" s="170" customFormat="1" ht="26.25" customHeight="1" x14ac:dyDescent="0.2">
      <c r="A553" s="137"/>
      <c r="B553" s="146" t="s">
        <v>457</v>
      </c>
      <c r="C553" s="145"/>
      <c r="D553" s="342">
        <f>SUM(D546:D552)</f>
        <v>17957.36</v>
      </c>
      <c r="E553" s="152"/>
      <c r="F553" s="152"/>
    </row>
    <row r="554" spans="1:256" ht="26.25" customHeight="1" x14ac:dyDescent="0.2">
      <c r="A554" s="151"/>
      <c r="B554" s="152"/>
      <c r="C554" s="151"/>
      <c r="D554" s="345"/>
      <c r="E554" s="152"/>
      <c r="F554" s="152"/>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row>
    <row r="555" spans="1:256" s="152" customFormat="1" ht="26.25" customHeight="1" x14ac:dyDescent="0.2">
      <c r="A555" s="428" t="s">
        <v>70</v>
      </c>
      <c r="B555" s="428"/>
      <c r="C555" s="428"/>
      <c r="D555" s="428"/>
    </row>
    <row r="556" spans="1:256" ht="26.25" customHeight="1" x14ac:dyDescent="0.2">
      <c r="A556" s="431" t="s">
        <v>1014</v>
      </c>
      <c r="B556" s="431"/>
      <c r="C556" s="431"/>
      <c r="D556" s="431"/>
      <c r="E556" s="152"/>
      <c r="F556" s="152"/>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row>
    <row r="557" spans="1:256" ht="26.25" customHeight="1" x14ac:dyDescent="0.2">
      <c r="A557" s="137">
        <v>1</v>
      </c>
      <c r="B557" s="140" t="s">
        <v>1354</v>
      </c>
      <c r="C557" s="137">
        <v>2014</v>
      </c>
      <c r="D557" s="340">
        <v>395</v>
      </c>
      <c r="E557" s="152"/>
      <c r="F557" s="152"/>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row>
    <row r="558" spans="1:256" ht="26.25" customHeight="1" x14ac:dyDescent="0.2">
      <c r="A558" s="137">
        <v>2</v>
      </c>
      <c r="B558" s="140" t="s">
        <v>1393</v>
      </c>
      <c r="C558" s="137">
        <v>2014</v>
      </c>
      <c r="D558" s="340">
        <v>1159</v>
      </c>
      <c r="E558" s="170"/>
      <c r="F558" s="170"/>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row>
    <row r="559" spans="1:256" ht="26.25" customHeight="1" x14ac:dyDescent="0.2">
      <c r="A559" s="137">
        <v>3</v>
      </c>
      <c r="B559" s="140" t="s">
        <v>1394</v>
      </c>
      <c r="C559" s="137">
        <v>2015</v>
      </c>
      <c r="D559" s="340">
        <v>1899</v>
      </c>
      <c r="E559" s="170"/>
      <c r="F559" s="170"/>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row>
    <row r="560" spans="1:256" s="152" customFormat="1" ht="26.25" customHeight="1" x14ac:dyDescent="0.2">
      <c r="A560" s="137">
        <v>4</v>
      </c>
      <c r="B560" s="140" t="s">
        <v>1386</v>
      </c>
      <c r="C560" s="137">
        <v>2015</v>
      </c>
      <c r="D560" s="340">
        <v>1355</v>
      </c>
    </row>
    <row r="561" spans="1:256" s="152" customFormat="1" ht="26.25" customHeight="1" x14ac:dyDescent="0.2">
      <c r="A561" s="137">
        <v>5</v>
      </c>
      <c r="B561" s="140" t="s">
        <v>1395</v>
      </c>
      <c r="C561" s="137">
        <v>2018</v>
      </c>
      <c r="D561" s="340">
        <v>629</v>
      </c>
    </row>
    <row r="562" spans="1:256" ht="26.25" customHeight="1" x14ac:dyDescent="0.2">
      <c r="A562" s="137">
        <v>6</v>
      </c>
      <c r="B562" s="171" t="s">
        <v>1396</v>
      </c>
      <c r="C562" s="137">
        <v>2018</v>
      </c>
      <c r="D562" s="340">
        <v>4966.67</v>
      </c>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row>
    <row r="563" spans="1:256" ht="26.25" customHeight="1" x14ac:dyDescent="0.2">
      <c r="A563" s="137"/>
      <c r="B563" s="146" t="s">
        <v>457</v>
      </c>
      <c r="C563" s="145"/>
      <c r="D563" s="353">
        <f>SUM(D557:D562)</f>
        <v>10403.67</v>
      </c>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row>
    <row r="564" spans="1:256" s="170" customFormat="1" ht="25.5" customHeight="1" x14ac:dyDescent="0.2">
      <c r="A564" s="151"/>
      <c r="B564" s="152"/>
      <c r="C564" s="151"/>
      <c r="D564" s="345"/>
      <c r="E564" s="152"/>
      <c r="F564" s="152"/>
    </row>
    <row r="565" spans="1:256" ht="25.5" customHeight="1" x14ac:dyDescent="0.2">
      <c r="A565" s="428" t="s">
        <v>76</v>
      </c>
      <c r="B565" s="428"/>
      <c r="C565" s="428"/>
      <c r="D565" s="428"/>
      <c r="E565" s="152"/>
      <c r="F565" s="152"/>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row>
    <row r="566" spans="1:256" s="152" customFormat="1" ht="25.5" customHeight="1" x14ac:dyDescent="0.2">
      <c r="A566" s="427" t="s">
        <v>1014</v>
      </c>
      <c r="B566" s="427"/>
      <c r="C566" s="427"/>
      <c r="D566" s="427"/>
    </row>
    <row r="567" spans="1:256" s="170" customFormat="1" ht="25.5" customHeight="1" x14ac:dyDescent="0.2">
      <c r="A567" s="137">
        <v>1</v>
      </c>
      <c r="B567" s="164" t="s">
        <v>1397</v>
      </c>
      <c r="C567" s="172">
        <v>2014</v>
      </c>
      <c r="D567" s="350">
        <v>1922</v>
      </c>
      <c r="E567" s="152"/>
      <c r="F567" s="152"/>
    </row>
    <row r="568" spans="1:256" ht="26.25" customHeight="1" x14ac:dyDescent="0.2">
      <c r="A568" s="137">
        <v>2</v>
      </c>
      <c r="B568" s="140" t="s">
        <v>1382</v>
      </c>
      <c r="C568" s="137">
        <v>2016</v>
      </c>
      <c r="D568" s="340">
        <v>748</v>
      </c>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row>
    <row r="569" spans="1:256" s="152" customFormat="1" ht="26.25" customHeight="1" x14ac:dyDescent="0.2">
      <c r="A569" s="137"/>
      <c r="B569" s="146" t="s">
        <v>457</v>
      </c>
      <c r="C569" s="145"/>
      <c r="D569" s="342">
        <f>SUM(D567:D568)</f>
        <v>2670</v>
      </c>
      <c r="E569" s="170"/>
      <c r="F569" s="170"/>
    </row>
    <row r="570" spans="1:256" ht="26.25" customHeight="1" x14ac:dyDescent="0.2">
      <c r="A570" s="427" t="s">
        <v>1163</v>
      </c>
      <c r="B570" s="427"/>
      <c r="C570" s="427"/>
      <c r="D570" s="427"/>
      <c r="E570" s="170"/>
      <c r="F570" s="1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row>
    <row r="571" spans="1:256" ht="26.25" customHeight="1" x14ac:dyDescent="0.2">
      <c r="A571" s="137">
        <v>1</v>
      </c>
      <c r="B571" s="140" t="s">
        <v>1398</v>
      </c>
      <c r="C571" s="137">
        <v>2013</v>
      </c>
      <c r="D571" s="340">
        <v>2154</v>
      </c>
      <c r="E571" s="152"/>
      <c r="F571" s="152"/>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row>
    <row r="572" spans="1:256" ht="26.25" customHeight="1" x14ac:dyDescent="0.2">
      <c r="A572" s="137">
        <v>2</v>
      </c>
      <c r="B572" s="140" t="s">
        <v>1399</v>
      </c>
      <c r="C572" s="137">
        <v>2013</v>
      </c>
      <c r="D572" s="340">
        <v>2539</v>
      </c>
      <c r="E572" s="170"/>
      <c r="F572" s="170"/>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row>
    <row r="573" spans="1:256" ht="26.25" customHeight="1" x14ac:dyDescent="0.2">
      <c r="A573" s="137">
        <v>3</v>
      </c>
      <c r="B573" s="140" t="s">
        <v>1400</v>
      </c>
      <c r="C573" s="137">
        <v>2013</v>
      </c>
      <c r="D573" s="340">
        <v>450</v>
      </c>
      <c r="E573"/>
      <c r="F573"/>
      <c r="G573"/>
      <c r="H573" s="152"/>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row>
    <row r="574" spans="1:256" ht="26.25" customHeight="1" x14ac:dyDescent="0.2">
      <c r="A574" s="137"/>
      <c r="B574" s="146" t="s">
        <v>457</v>
      </c>
      <c r="C574" s="145"/>
      <c r="D574" s="342">
        <f>SUM(D571:D573)</f>
        <v>5143</v>
      </c>
      <c r="E574" s="152"/>
      <c r="F574" s="152"/>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row>
    <row r="575" spans="1:256" ht="26.25" customHeight="1" x14ac:dyDescent="0.2">
      <c r="A575" s="151"/>
      <c r="B575" s="152"/>
      <c r="C575" s="151"/>
      <c r="D575" s="34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row>
    <row r="576" spans="1:256" ht="26.25" customHeight="1" x14ac:dyDescent="0.2">
      <c r="A576" s="428" t="s">
        <v>653</v>
      </c>
      <c r="B576" s="428"/>
      <c r="C576" s="428"/>
      <c r="D576" s="428"/>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row>
    <row r="577" spans="1:256" ht="26.25" customHeight="1" x14ac:dyDescent="0.2">
      <c r="A577" s="427" t="s">
        <v>1014</v>
      </c>
      <c r="B577" s="427"/>
      <c r="C577" s="427"/>
      <c r="D577" s="42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row>
    <row r="578" spans="1:256" ht="26.25" customHeight="1" x14ac:dyDescent="0.2">
      <c r="A578" s="137">
        <v>1</v>
      </c>
      <c r="B578" s="140" t="s">
        <v>1401</v>
      </c>
      <c r="C578" s="137">
        <v>2018</v>
      </c>
      <c r="D578" s="340">
        <v>4966.67</v>
      </c>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row>
    <row r="579" spans="1:256" ht="26.25" customHeight="1" x14ac:dyDescent="0.2">
      <c r="A579" s="137"/>
      <c r="B579" s="146" t="s">
        <v>457</v>
      </c>
      <c r="C579" s="145"/>
      <c r="D579" s="342">
        <f>SUM(D578)</f>
        <v>4966.67</v>
      </c>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row>
    <row r="580" spans="1:256" ht="26.25" customHeight="1" x14ac:dyDescent="0.2">
      <c r="A580" s="173"/>
      <c r="B580" s="174"/>
      <c r="C580" s="175"/>
      <c r="D580" s="354"/>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row>
    <row r="581" spans="1:256" ht="26.25" customHeight="1" x14ac:dyDescent="0.2">
      <c r="A581" s="428" t="s">
        <v>662</v>
      </c>
      <c r="B581" s="428"/>
      <c r="C581" s="428"/>
      <c r="D581" s="428"/>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row>
    <row r="582" spans="1:256" ht="26.25" customHeight="1" x14ac:dyDescent="0.2">
      <c r="A582" s="427" t="s">
        <v>1014</v>
      </c>
      <c r="B582" s="427"/>
      <c r="C582" s="427"/>
      <c r="D582" s="427"/>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row>
    <row r="583" spans="1:256" s="152" customFormat="1" ht="26.25" customHeight="1" x14ac:dyDescent="0.2">
      <c r="A583" s="159">
        <v>1</v>
      </c>
      <c r="B583" s="140" t="s">
        <v>1402</v>
      </c>
      <c r="C583" s="137">
        <v>2018</v>
      </c>
      <c r="D583" s="340">
        <v>2030</v>
      </c>
    </row>
    <row r="584" spans="1:256" ht="26.25" customHeight="1" x14ac:dyDescent="0.2">
      <c r="A584" s="137"/>
      <c r="B584" s="146" t="s">
        <v>457</v>
      </c>
      <c r="C584" s="145"/>
      <c r="D584" s="342">
        <f>SUM(D583)</f>
        <v>2030</v>
      </c>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row>
    <row r="585" spans="1:256" ht="26.25" customHeight="1" x14ac:dyDescent="0.2">
      <c r="A585" s="427" t="s">
        <v>1403</v>
      </c>
      <c r="B585" s="427"/>
      <c r="C585" s="427"/>
      <c r="D585" s="427"/>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row>
    <row r="586" spans="1:256" s="152" customFormat="1" ht="26.25" customHeight="1" x14ac:dyDescent="0.2">
      <c r="A586" s="137">
        <v>1</v>
      </c>
      <c r="B586" s="140" t="s">
        <v>1404</v>
      </c>
      <c r="C586" s="137">
        <v>2017</v>
      </c>
      <c r="D586" s="340">
        <v>1400</v>
      </c>
    </row>
    <row r="587" spans="1:256" ht="26.25" customHeight="1" x14ac:dyDescent="0.2">
      <c r="A587" s="137"/>
      <c r="B587" s="146" t="s">
        <v>457</v>
      </c>
      <c r="C587" s="145"/>
      <c r="D587" s="342">
        <f>SUM(D586)</f>
        <v>1400</v>
      </c>
      <c r="E587" s="152"/>
      <c r="F587" s="152"/>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row>
    <row r="588" spans="1:256" ht="26.25" customHeight="1" x14ac:dyDescent="0.2">
      <c r="A588" s="173"/>
      <c r="B588" s="174"/>
      <c r="C588" s="175"/>
      <c r="D588" s="354"/>
      <c r="E588" s="152"/>
      <c r="F588" s="152"/>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row>
    <row r="589" spans="1:256" ht="26.25" customHeight="1" x14ac:dyDescent="0.2">
      <c r="A589" s="428" t="s">
        <v>1405</v>
      </c>
      <c r="B589" s="428"/>
      <c r="C589" s="428"/>
      <c r="D589" s="428"/>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row>
    <row r="590" spans="1:256" ht="26.25" customHeight="1" x14ac:dyDescent="0.2">
      <c r="A590" s="427" t="s">
        <v>1014</v>
      </c>
      <c r="B590" s="427"/>
      <c r="C590" s="427"/>
      <c r="D590" s="427"/>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row>
    <row r="591" spans="1:256" ht="26.25" customHeight="1" x14ac:dyDescent="0.2">
      <c r="A591" s="137">
        <v>1</v>
      </c>
      <c r="B591" s="140" t="s">
        <v>1406</v>
      </c>
      <c r="C591" s="137">
        <v>2017</v>
      </c>
      <c r="D591" s="340">
        <v>570</v>
      </c>
      <c r="E591" s="152"/>
      <c r="F591" s="152"/>
      <c r="G591"/>
      <c r="H591"/>
      <c r="I591"/>
      <c r="J591"/>
      <c r="K591" s="152"/>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row>
    <row r="592" spans="1:256" s="152" customFormat="1" ht="26.25" customHeight="1" x14ac:dyDescent="0.2">
      <c r="A592" s="137">
        <v>2</v>
      </c>
      <c r="B592" s="140" t="s">
        <v>1407</v>
      </c>
      <c r="C592" s="137">
        <v>2016</v>
      </c>
      <c r="D592" s="340">
        <v>959.98</v>
      </c>
    </row>
    <row r="593" spans="1:256" ht="26.25" customHeight="1" x14ac:dyDescent="0.2">
      <c r="A593" s="137">
        <v>3</v>
      </c>
      <c r="B593" s="140" t="s">
        <v>1408</v>
      </c>
      <c r="C593" s="137">
        <v>2016</v>
      </c>
      <c r="D593" s="340">
        <v>500</v>
      </c>
      <c r="E593" s="152"/>
      <c r="F593" s="152"/>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row>
    <row r="594" spans="1:256" ht="26.25" customHeight="1" x14ac:dyDescent="0.2">
      <c r="A594" s="137">
        <v>4</v>
      </c>
      <c r="B594" s="140" t="s">
        <v>1409</v>
      </c>
      <c r="C594" s="137">
        <v>2014</v>
      </c>
      <c r="D594" s="340">
        <v>1097.45</v>
      </c>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row>
    <row r="595" spans="1:256" ht="26.25" customHeight="1" x14ac:dyDescent="0.2">
      <c r="A595" s="159">
        <v>5</v>
      </c>
      <c r="B595" s="160" t="s">
        <v>1410</v>
      </c>
      <c r="C595" s="159">
        <v>2017</v>
      </c>
      <c r="D595" s="347">
        <v>1898.98</v>
      </c>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row>
    <row r="596" spans="1:256" s="152" customFormat="1" ht="26.25" customHeight="1" x14ac:dyDescent="0.2">
      <c r="A596" s="159">
        <v>6</v>
      </c>
      <c r="B596" s="160" t="s">
        <v>1411</v>
      </c>
      <c r="C596" s="159">
        <v>2018</v>
      </c>
      <c r="D596" s="347">
        <v>2218</v>
      </c>
    </row>
    <row r="597" spans="1:256" s="152" customFormat="1" ht="26.25" customHeight="1" x14ac:dyDescent="0.2">
      <c r="A597" s="159">
        <v>7</v>
      </c>
      <c r="B597" s="160" t="s">
        <v>1412</v>
      </c>
      <c r="C597" s="159">
        <v>2018</v>
      </c>
      <c r="D597" s="347">
        <v>2091</v>
      </c>
      <c r="E597"/>
      <c r="F597"/>
    </row>
    <row r="598" spans="1:256" ht="26.25" customHeight="1" x14ac:dyDescent="0.2">
      <c r="A598" s="137"/>
      <c r="B598" s="146" t="s">
        <v>457</v>
      </c>
      <c r="C598" s="145"/>
      <c r="D598" s="342">
        <f>SUM(D591:D597)</f>
        <v>9335.41</v>
      </c>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row>
    <row r="599" spans="1:256" ht="26.25" customHeight="1" x14ac:dyDescent="0.2">
      <c r="A599" s="427" t="s">
        <v>1163</v>
      </c>
      <c r="B599" s="427"/>
      <c r="C599" s="427"/>
      <c r="D599" s="427"/>
      <c r="E599" s="152"/>
      <c r="F599" s="152"/>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row>
    <row r="600" spans="1:256" ht="26.25" customHeight="1" x14ac:dyDescent="0.2">
      <c r="A600" s="137">
        <v>1</v>
      </c>
      <c r="B600" s="140" t="s">
        <v>1413</v>
      </c>
      <c r="C600" s="137">
        <v>2015</v>
      </c>
      <c r="D600" s="340">
        <v>970</v>
      </c>
      <c r="E600" s="152"/>
      <c r="F600" s="152"/>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row>
    <row r="601" spans="1:256" ht="26.25" customHeight="1" x14ac:dyDescent="0.2">
      <c r="A601" s="137">
        <v>2</v>
      </c>
      <c r="B601" s="140" t="s">
        <v>1414</v>
      </c>
      <c r="C601" s="137">
        <v>2015</v>
      </c>
      <c r="D601" s="340">
        <v>999</v>
      </c>
      <c r="E601" s="152"/>
      <c r="F601" s="152"/>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row>
    <row r="602" spans="1:256" ht="26.25" customHeight="1" x14ac:dyDescent="0.2">
      <c r="A602" s="137">
        <v>3</v>
      </c>
      <c r="B602" s="140" t="s">
        <v>1415</v>
      </c>
      <c r="C602" s="137">
        <v>2014</v>
      </c>
      <c r="D602" s="340">
        <v>599</v>
      </c>
      <c r="E602" s="152"/>
      <c r="F602" s="15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row>
    <row r="603" spans="1:256" ht="26.25" customHeight="1" x14ac:dyDescent="0.2">
      <c r="A603" s="137">
        <v>4</v>
      </c>
      <c r="B603" s="140" t="s">
        <v>1416</v>
      </c>
      <c r="C603" s="137">
        <v>2017</v>
      </c>
      <c r="D603" s="340">
        <v>2218</v>
      </c>
      <c r="E603" s="152"/>
      <c r="F603" s="152"/>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row>
    <row r="604" spans="1:256" ht="26.25" customHeight="1" x14ac:dyDescent="0.2">
      <c r="A604" s="137">
        <v>5</v>
      </c>
      <c r="B604" s="140" t="s">
        <v>1417</v>
      </c>
      <c r="C604" s="137">
        <v>2018</v>
      </c>
      <c r="D604" s="340">
        <v>449</v>
      </c>
      <c r="E604" s="152"/>
      <c r="F604" s="152"/>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row>
    <row r="605" spans="1:256" s="152" customFormat="1" ht="26.25" customHeight="1" x14ac:dyDescent="0.2">
      <c r="A605" s="137">
        <v>6</v>
      </c>
      <c r="B605" s="140" t="s">
        <v>1418</v>
      </c>
      <c r="C605" s="137">
        <v>2018</v>
      </c>
      <c r="D605" s="340">
        <v>2249</v>
      </c>
    </row>
    <row r="606" spans="1:256" ht="26.25" customHeight="1" x14ac:dyDescent="0.2">
      <c r="A606" s="137"/>
      <c r="B606" s="146" t="s">
        <v>457</v>
      </c>
      <c r="C606" s="145"/>
      <c r="D606" s="342">
        <f>SUM(D600:D605)</f>
        <v>7484</v>
      </c>
      <c r="E606" s="152"/>
      <c r="F606" s="152"/>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row>
    <row r="607" spans="1:256" ht="26.25" customHeight="1" x14ac:dyDescent="0.2">
      <c r="A607" s="151"/>
      <c r="B607" s="152"/>
      <c r="C607" s="151"/>
      <c r="D607" s="345"/>
      <c r="E607" s="152"/>
      <c r="F607" s="152"/>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row>
    <row r="608" spans="1:256" ht="26.25" customHeight="1" x14ac:dyDescent="0.2">
      <c r="A608" s="428" t="s">
        <v>94</v>
      </c>
      <c r="B608" s="428"/>
      <c r="C608" s="428"/>
      <c r="D608" s="428"/>
      <c r="E608" s="152"/>
      <c r="F608" s="152"/>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row>
    <row r="609" spans="1:256" ht="26.25" customHeight="1" x14ac:dyDescent="0.2">
      <c r="A609" s="427" t="s">
        <v>1014</v>
      </c>
      <c r="B609" s="427"/>
      <c r="C609" s="427"/>
      <c r="D609" s="427"/>
      <c r="E609" s="152"/>
      <c r="F609" s="152"/>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row>
    <row r="610" spans="1:256" ht="26.25" customHeight="1" x14ac:dyDescent="0.2">
      <c r="A610" s="137">
        <v>1</v>
      </c>
      <c r="B610" s="140" t="s">
        <v>1419</v>
      </c>
      <c r="C610" s="137">
        <v>2017</v>
      </c>
      <c r="D610" s="340">
        <v>239</v>
      </c>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row>
    <row r="611" spans="1:256" ht="26.25" customHeight="1" x14ac:dyDescent="0.2">
      <c r="A611" s="137">
        <v>2</v>
      </c>
      <c r="B611" s="140" t="s">
        <v>1420</v>
      </c>
      <c r="C611" s="137">
        <v>2015</v>
      </c>
      <c r="D611" s="340">
        <v>129</v>
      </c>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row>
    <row r="612" spans="1:256" ht="26.25" customHeight="1" x14ac:dyDescent="0.2">
      <c r="A612" s="137">
        <v>4</v>
      </c>
      <c r="B612" s="140" t="s">
        <v>1421</v>
      </c>
      <c r="C612" s="137">
        <v>2018</v>
      </c>
      <c r="D612" s="340">
        <v>4966.67</v>
      </c>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row>
    <row r="613" spans="1:256" ht="26.25" customHeight="1" x14ac:dyDescent="0.2">
      <c r="A613" s="137"/>
      <c r="B613" s="146" t="s">
        <v>457</v>
      </c>
      <c r="C613" s="145"/>
      <c r="D613" s="342">
        <f>SUM(D610:D612)</f>
        <v>5334.67</v>
      </c>
      <c r="E613" s="152"/>
      <c r="F613" s="152"/>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row>
    <row r="614" spans="1:256" ht="26.25" customHeight="1" x14ac:dyDescent="0.2">
      <c r="A614" s="427" t="s">
        <v>1163</v>
      </c>
      <c r="B614" s="427"/>
      <c r="C614" s="427"/>
      <c r="D614" s="427"/>
      <c r="E614" s="152"/>
      <c r="F614" s="152"/>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row>
    <row r="615" spans="1:256" s="152" customFormat="1" ht="26.25" customHeight="1" x14ac:dyDescent="0.2">
      <c r="A615" s="137">
        <v>1</v>
      </c>
      <c r="B615" s="140" t="s">
        <v>1422</v>
      </c>
      <c r="C615" s="137" t="s">
        <v>1423</v>
      </c>
      <c r="D615" s="340">
        <v>750</v>
      </c>
    </row>
    <row r="616" spans="1:256" s="152" customFormat="1" ht="26.25" customHeight="1" x14ac:dyDescent="0.2">
      <c r="A616" s="137">
        <v>2</v>
      </c>
      <c r="B616" s="140" t="s">
        <v>1424</v>
      </c>
      <c r="C616" s="137">
        <v>2018</v>
      </c>
      <c r="D616" s="340">
        <v>439</v>
      </c>
    </row>
    <row r="617" spans="1:256" s="152" customFormat="1" ht="26.25" customHeight="1" x14ac:dyDescent="0.2">
      <c r="A617" s="137">
        <v>3</v>
      </c>
      <c r="B617" s="140" t="s">
        <v>1425</v>
      </c>
      <c r="C617" s="137">
        <v>2017</v>
      </c>
      <c r="D617" s="340">
        <v>657.41</v>
      </c>
    </row>
    <row r="618" spans="1:256" ht="26.25" customHeight="1" x14ac:dyDescent="0.2">
      <c r="A618" s="137"/>
      <c r="B618" s="146" t="s">
        <v>457</v>
      </c>
      <c r="C618" s="145"/>
      <c r="D618" s="342">
        <f>SUM(D615:D617)</f>
        <v>1846.4099999999999</v>
      </c>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row>
    <row r="619" spans="1:256" ht="26.25" customHeight="1" x14ac:dyDescent="0.2">
      <c r="A619" s="428" t="s">
        <v>98</v>
      </c>
      <c r="B619" s="428"/>
      <c r="C619" s="428"/>
      <c r="D619" s="428"/>
      <c r="E619"/>
      <c r="F619"/>
      <c r="G619"/>
      <c r="H619"/>
      <c r="I619"/>
      <c r="J619" s="152"/>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row>
    <row r="620" spans="1:256" ht="26.25" customHeight="1" x14ac:dyDescent="0.2">
      <c r="A620" s="427" t="s">
        <v>1014</v>
      </c>
      <c r="B620" s="427"/>
      <c r="C620" s="427"/>
      <c r="D620" s="427"/>
      <c r="E620" s="152"/>
      <c r="F620" s="152"/>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row>
    <row r="621" spans="1:256" ht="26.25" customHeight="1" x14ac:dyDescent="0.2">
      <c r="A621" s="137">
        <v>1</v>
      </c>
      <c r="B621" s="140" t="s">
        <v>1426</v>
      </c>
      <c r="C621" s="137">
        <v>2018</v>
      </c>
      <c r="D621" s="340">
        <v>1600</v>
      </c>
      <c r="E621" s="152"/>
      <c r="F621" s="152"/>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row>
    <row r="622" spans="1:256" s="152" customFormat="1" ht="26.25" customHeight="1" x14ac:dyDescent="0.2">
      <c r="A622" s="137"/>
      <c r="B622" s="146" t="s">
        <v>457</v>
      </c>
      <c r="C622" s="145"/>
      <c r="D622" s="342">
        <f>SUM(D621)</f>
        <v>1600</v>
      </c>
    </row>
    <row r="623" spans="1:256" ht="26.25" customHeight="1" x14ac:dyDescent="0.2">
      <c r="A623" s="427" t="s">
        <v>1163</v>
      </c>
      <c r="B623" s="427"/>
      <c r="C623" s="427"/>
      <c r="D623" s="427"/>
      <c r="E623" s="152"/>
      <c r="F623" s="152"/>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row>
    <row r="624" spans="1:256" ht="26.25" customHeight="1" x14ac:dyDescent="0.2">
      <c r="A624" s="137">
        <v>1</v>
      </c>
      <c r="B624" s="140" t="s">
        <v>1427</v>
      </c>
      <c r="C624" s="137">
        <v>2016</v>
      </c>
      <c r="D624" s="340">
        <v>1699</v>
      </c>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row>
    <row r="625" spans="1:256" ht="26.25" customHeight="1" x14ac:dyDescent="0.2">
      <c r="A625" s="137"/>
      <c r="B625" s="146" t="s">
        <v>457</v>
      </c>
      <c r="C625" s="145"/>
      <c r="D625" s="342">
        <f>SUM(D624)</f>
        <v>1699</v>
      </c>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row>
    <row r="626" spans="1:256" s="152" customFormat="1" ht="22.5" customHeight="1" x14ac:dyDescent="0.2">
      <c r="A626" s="151"/>
      <c r="C626" s="151"/>
      <c r="D626" s="345"/>
    </row>
    <row r="627" spans="1:256" ht="26.25" customHeight="1" x14ac:dyDescent="0.2">
      <c r="A627" s="428" t="s">
        <v>102</v>
      </c>
      <c r="B627" s="428"/>
      <c r="C627" s="428"/>
      <c r="D627" s="428"/>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row>
    <row r="628" spans="1:256" ht="26.25" customHeight="1" x14ac:dyDescent="0.2">
      <c r="A628" s="427" t="s">
        <v>1428</v>
      </c>
      <c r="B628" s="427"/>
      <c r="C628" s="427"/>
      <c r="D628" s="427"/>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row>
    <row r="629" spans="1:256" ht="26.25" customHeight="1" x14ac:dyDescent="0.2">
      <c r="A629" s="159">
        <v>1</v>
      </c>
      <c r="B629" s="176" t="s">
        <v>1429</v>
      </c>
      <c r="C629" s="159">
        <v>2018</v>
      </c>
      <c r="D629" s="347">
        <v>4966.67</v>
      </c>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row>
    <row r="630" spans="1:256" ht="26.25" customHeight="1" x14ac:dyDescent="0.2">
      <c r="A630" s="137"/>
      <c r="B630" s="146" t="s">
        <v>457</v>
      </c>
      <c r="C630" s="145"/>
      <c r="D630" s="342">
        <f>SUM(D629)</f>
        <v>4966.67</v>
      </c>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row>
    <row r="631" spans="1:256" ht="26.25" customHeight="1" x14ac:dyDescent="0.2">
      <c r="A631" s="427" t="s">
        <v>1163</v>
      </c>
      <c r="B631" s="427"/>
      <c r="C631" s="427"/>
      <c r="D631" s="427"/>
      <c r="E631" s="152"/>
      <c r="F631" s="152"/>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row>
    <row r="632" spans="1:256" ht="26.25" customHeight="1" x14ac:dyDescent="0.2">
      <c r="A632" s="137">
        <v>1</v>
      </c>
      <c r="B632" s="140" t="s">
        <v>1131</v>
      </c>
      <c r="C632" s="137">
        <v>2016</v>
      </c>
      <c r="D632" s="340">
        <v>2650</v>
      </c>
      <c r="E632" s="152"/>
      <c r="F632" s="15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row>
    <row r="633" spans="1:256" ht="26.25" customHeight="1" x14ac:dyDescent="0.2">
      <c r="A633" s="137">
        <v>2</v>
      </c>
      <c r="B633" s="140" t="s">
        <v>1335</v>
      </c>
      <c r="C633" s="137">
        <v>2015</v>
      </c>
      <c r="D633" s="340">
        <v>389</v>
      </c>
      <c r="E633" s="152"/>
      <c r="F633" s="152"/>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row>
    <row r="634" spans="1:256" ht="26.25" customHeight="1" x14ac:dyDescent="0.2">
      <c r="A634" s="137"/>
      <c r="B634" s="146" t="s">
        <v>457</v>
      </c>
      <c r="C634" s="145"/>
      <c r="D634" s="342">
        <f>SUM(D632:D633)</f>
        <v>3039</v>
      </c>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row>
    <row r="635" spans="1:256" ht="26.25" customHeight="1" x14ac:dyDescent="0.2">
      <c r="A635" s="151"/>
      <c r="B635" s="152"/>
      <c r="C635" s="151"/>
      <c r="D635" s="34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row>
    <row r="636" spans="1:256" ht="26.25" customHeight="1" x14ac:dyDescent="0.2">
      <c r="A636" s="428" t="s">
        <v>1430</v>
      </c>
      <c r="B636" s="428"/>
      <c r="C636" s="428"/>
      <c r="D636" s="428"/>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row>
    <row r="637" spans="1:256" ht="26.25" customHeight="1" x14ac:dyDescent="0.2">
      <c r="A637" s="427" t="s">
        <v>1014</v>
      </c>
      <c r="B637" s="427"/>
      <c r="C637" s="427"/>
      <c r="D637" s="42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row>
    <row r="638" spans="1:256" ht="26.25" customHeight="1" x14ac:dyDescent="0.2">
      <c r="A638" s="159">
        <v>1</v>
      </c>
      <c r="B638" s="160" t="s">
        <v>1335</v>
      </c>
      <c r="C638" s="159">
        <v>2014</v>
      </c>
      <c r="D638" s="347">
        <v>519</v>
      </c>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row>
    <row r="639" spans="1:256" ht="26.25" customHeight="1" x14ac:dyDescent="0.2">
      <c r="A639" s="137"/>
      <c r="B639" s="146" t="s">
        <v>457</v>
      </c>
      <c r="C639" s="145"/>
      <c r="D639" s="342">
        <f>SUM(D638)</f>
        <v>519</v>
      </c>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row>
    <row r="640" spans="1:256" ht="26.25" customHeight="1" x14ac:dyDescent="0.2">
      <c r="A640" s="427" t="s">
        <v>1163</v>
      </c>
      <c r="B640" s="427"/>
      <c r="C640" s="427"/>
      <c r="D640" s="427"/>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row>
    <row r="641" spans="1:256" ht="26.25" customHeight="1" x14ac:dyDescent="0.2">
      <c r="A641" s="137">
        <v>1</v>
      </c>
      <c r="B641" s="140" t="s">
        <v>1431</v>
      </c>
      <c r="C641" s="137">
        <v>2016</v>
      </c>
      <c r="D641" s="340">
        <v>369</v>
      </c>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row>
    <row r="642" spans="1:256" ht="26.25" customHeight="1" x14ac:dyDescent="0.2">
      <c r="A642" s="137">
        <v>2</v>
      </c>
      <c r="B642" s="140" t="s">
        <v>1431</v>
      </c>
      <c r="C642" s="137">
        <v>2016</v>
      </c>
      <c r="D642" s="340">
        <v>369</v>
      </c>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row>
    <row r="643" spans="1:256" ht="26.25" customHeight="1" x14ac:dyDescent="0.2">
      <c r="A643" s="137"/>
      <c r="B643" s="146" t="s">
        <v>457</v>
      </c>
      <c r="C643" s="145"/>
      <c r="D643" s="342">
        <f>SUM(D641:D642)</f>
        <v>738</v>
      </c>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row>
    <row r="644" spans="1:256" ht="26.25" customHeight="1" x14ac:dyDescent="0.2">
      <c r="A644" s="151"/>
      <c r="B644" s="152"/>
      <c r="C644" s="151"/>
      <c r="D644" s="345"/>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row>
    <row r="645" spans="1:256" ht="26.25" customHeight="1" x14ac:dyDescent="0.2">
      <c r="A645" s="428" t="s">
        <v>1432</v>
      </c>
      <c r="B645" s="428"/>
      <c r="C645" s="428"/>
      <c r="D645" s="428"/>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row>
    <row r="646" spans="1:256" ht="26.25" customHeight="1" x14ac:dyDescent="0.2">
      <c r="A646" s="427" t="s">
        <v>1014</v>
      </c>
      <c r="B646" s="427"/>
      <c r="C646" s="427"/>
      <c r="D646" s="427"/>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row>
    <row r="647" spans="1:256" ht="26.25" customHeight="1" x14ac:dyDescent="0.2">
      <c r="A647" s="159">
        <v>1</v>
      </c>
      <c r="B647" s="160" t="s">
        <v>1386</v>
      </c>
      <c r="C647" s="159"/>
      <c r="D647" s="347">
        <v>2030</v>
      </c>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26.25" customHeight="1" x14ac:dyDescent="0.2">
      <c r="A648" s="159">
        <v>2</v>
      </c>
      <c r="B648" s="160" t="s">
        <v>1433</v>
      </c>
      <c r="C648" s="159"/>
      <c r="D648" s="347">
        <v>4001.6</v>
      </c>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26.25" customHeight="1" x14ac:dyDescent="0.2">
      <c r="A649" s="137"/>
      <c r="B649" s="146" t="s">
        <v>457</v>
      </c>
      <c r="C649" s="145"/>
      <c r="D649" s="342">
        <f>SUM(D647:D648)</f>
        <v>6031.6</v>
      </c>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ht="26.25" customHeight="1" x14ac:dyDescent="0.2">
      <c r="A650" s="427" t="s">
        <v>1163</v>
      </c>
      <c r="B650" s="427"/>
      <c r="C650" s="427"/>
      <c r="D650" s="427"/>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row>
    <row r="651" spans="1:256" ht="26.25" customHeight="1" x14ac:dyDescent="0.2">
      <c r="A651" s="137">
        <v>1</v>
      </c>
      <c r="B651" s="140" t="s">
        <v>1434</v>
      </c>
      <c r="C651" s="137"/>
      <c r="D651" s="340">
        <v>1000</v>
      </c>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row>
    <row r="652" spans="1:256" ht="26.25" customHeight="1" x14ac:dyDescent="0.2">
      <c r="A652" s="137">
        <v>2</v>
      </c>
      <c r="B652" s="140" t="s">
        <v>1435</v>
      </c>
      <c r="C652" s="137"/>
      <c r="D652" s="340">
        <v>585.6</v>
      </c>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row>
    <row r="653" spans="1:256" s="152" customFormat="1" ht="26.25" customHeight="1" x14ac:dyDescent="0.2">
      <c r="A653" s="137">
        <v>3</v>
      </c>
      <c r="B653" s="140" t="s">
        <v>1337</v>
      </c>
      <c r="C653" s="137">
        <v>2018</v>
      </c>
      <c r="D653" s="340">
        <v>2400</v>
      </c>
    </row>
    <row r="654" spans="1:256" s="152" customFormat="1" ht="26.25" customHeight="1" x14ac:dyDescent="0.2">
      <c r="A654" s="137">
        <v>4</v>
      </c>
      <c r="B654" s="140" t="s">
        <v>1424</v>
      </c>
      <c r="C654" s="137">
        <v>2018</v>
      </c>
      <c r="D654" s="340">
        <v>180</v>
      </c>
    </row>
    <row r="655" spans="1:256" s="152" customFormat="1" ht="26.25" customHeight="1" x14ac:dyDescent="0.2">
      <c r="A655" s="137">
        <v>5</v>
      </c>
      <c r="B655" s="140" t="s">
        <v>1425</v>
      </c>
      <c r="C655" s="137">
        <v>2016</v>
      </c>
      <c r="D655" s="340">
        <v>1499</v>
      </c>
    </row>
    <row r="656" spans="1:256" ht="26.25" customHeight="1" x14ac:dyDescent="0.2">
      <c r="A656" s="137"/>
      <c r="B656" s="146" t="s">
        <v>457</v>
      </c>
      <c r="C656" s="145"/>
      <c r="D656" s="342">
        <f>SUM(D651:D655)</f>
        <v>5664.6</v>
      </c>
      <c r="E656" s="152"/>
      <c r="F656" s="152"/>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row>
    <row r="658" spans="1:256" ht="26.25" customHeight="1" x14ac:dyDescent="0.2">
      <c r="A658" s="428" t="s">
        <v>1436</v>
      </c>
      <c r="B658" s="428"/>
      <c r="C658" s="428"/>
      <c r="D658" s="428"/>
      <c r="E658" s="152"/>
      <c r="F658" s="152"/>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row>
    <row r="659" spans="1:256" s="152" customFormat="1" ht="26.25" customHeight="1" x14ac:dyDescent="0.2">
      <c r="A659" s="427" t="s">
        <v>1014</v>
      </c>
      <c r="B659" s="427"/>
      <c r="C659" s="427"/>
      <c r="D659" s="427"/>
    </row>
    <row r="660" spans="1:256" ht="26.25" customHeight="1" x14ac:dyDescent="0.2">
      <c r="A660" s="159">
        <v>1</v>
      </c>
      <c r="B660" s="160" t="s">
        <v>1437</v>
      </c>
      <c r="C660" s="159">
        <v>2013</v>
      </c>
      <c r="D660" s="347">
        <v>429.99</v>
      </c>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row>
    <row r="661" spans="1:256" ht="26.25" customHeight="1" x14ac:dyDescent="0.2">
      <c r="A661" s="159">
        <v>2</v>
      </c>
      <c r="B661" s="160" t="s">
        <v>1438</v>
      </c>
      <c r="C661" s="159">
        <v>2015</v>
      </c>
      <c r="D661" s="347">
        <v>2695.23</v>
      </c>
      <c r="E661" s="152"/>
      <c r="F661" s="152"/>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row>
    <row r="662" spans="1:256" ht="26.25" customHeight="1" x14ac:dyDescent="0.2">
      <c r="A662" s="137">
        <v>3</v>
      </c>
      <c r="B662" s="140" t="s">
        <v>1439</v>
      </c>
      <c r="C662" s="137">
        <v>2015</v>
      </c>
      <c r="D662" s="340">
        <v>4399.01</v>
      </c>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row>
    <row r="663" spans="1:256" ht="26.25" customHeight="1" x14ac:dyDescent="0.2">
      <c r="A663" s="137">
        <v>4</v>
      </c>
      <c r="B663" s="140" t="s">
        <v>1440</v>
      </c>
      <c r="C663" s="137">
        <v>2015</v>
      </c>
      <c r="D663" s="340">
        <v>3499</v>
      </c>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row>
    <row r="664" spans="1:256" ht="26.25" customHeight="1" x14ac:dyDescent="0.2">
      <c r="A664" s="137">
        <v>5</v>
      </c>
      <c r="B664" s="140" t="s">
        <v>1441</v>
      </c>
      <c r="C664" s="137">
        <v>2017</v>
      </c>
      <c r="D664" s="340">
        <v>589</v>
      </c>
      <c r="E664" s="152"/>
      <c r="F664" s="152"/>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row>
    <row r="665" spans="1:256" s="152" customFormat="1" ht="26.25" customHeight="1" x14ac:dyDescent="0.2">
      <c r="A665" s="137">
        <v>6</v>
      </c>
      <c r="B665" s="140" t="s">
        <v>1442</v>
      </c>
      <c r="C665" s="137">
        <v>2013</v>
      </c>
      <c r="D665" s="340">
        <v>249.99</v>
      </c>
    </row>
    <row r="666" spans="1:256" s="152" customFormat="1" ht="26.25" customHeight="1" x14ac:dyDescent="0.2">
      <c r="A666" s="137">
        <v>7</v>
      </c>
      <c r="B666" s="140" t="s">
        <v>1357</v>
      </c>
      <c r="C666" s="137">
        <v>2018</v>
      </c>
      <c r="D666" s="340">
        <v>2080</v>
      </c>
    </row>
    <row r="667" spans="1:256" s="152" customFormat="1" ht="26.25" customHeight="1" x14ac:dyDescent="0.2">
      <c r="A667" s="137">
        <v>8</v>
      </c>
      <c r="B667" s="140" t="s">
        <v>1443</v>
      </c>
      <c r="C667" s="137">
        <v>2018</v>
      </c>
      <c r="D667" s="340">
        <v>4966.67</v>
      </c>
    </row>
    <row r="668" spans="1:256" s="152" customFormat="1" ht="26.25" customHeight="1" x14ac:dyDescent="0.2">
      <c r="A668" s="177"/>
      <c r="B668" s="178" t="s">
        <v>457</v>
      </c>
      <c r="C668" s="179"/>
      <c r="D668" s="355">
        <f>SUM(D660:D667)</f>
        <v>18908.89</v>
      </c>
    </row>
    <row r="669" spans="1:256" s="152" customFormat="1" ht="26.25" customHeight="1" x14ac:dyDescent="0.2">
      <c r="A669" s="427" t="s">
        <v>1163</v>
      </c>
      <c r="B669" s="427"/>
      <c r="C669" s="427"/>
      <c r="D669" s="427"/>
    </row>
    <row r="670" spans="1:256" s="152" customFormat="1" ht="26.25" customHeight="1" x14ac:dyDescent="0.2">
      <c r="A670" s="137">
        <v>1</v>
      </c>
      <c r="B670" s="140" t="s">
        <v>1444</v>
      </c>
      <c r="C670" s="137">
        <v>2013</v>
      </c>
      <c r="D670" s="340">
        <v>1899</v>
      </c>
      <c r="E670"/>
      <c r="F670"/>
    </row>
    <row r="671" spans="1:256" s="152" customFormat="1" ht="26.25" customHeight="1" x14ac:dyDescent="0.2">
      <c r="A671" s="137">
        <v>2</v>
      </c>
      <c r="B671" s="140" t="s">
        <v>1445</v>
      </c>
      <c r="C671" s="137">
        <v>2015</v>
      </c>
      <c r="D671" s="340">
        <v>1950.01</v>
      </c>
      <c r="E671"/>
      <c r="F671"/>
    </row>
    <row r="672" spans="1:256" s="152" customFormat="1" ht="26.25" customHeight="1" x14ac:dyDescent="0.2">
      <c r="A672" s="137">
        <v>3</v>
      </c>
      <c r="B672" s="140" t="s">
        <v>1446</v>
      </c>
      <c r="C672" s="137">
        <v>2018</v>
      </c>
      <c r="D672" s="340">
        <v>3099</v>
      </c>
      <c r="E672"/>
      <c r="F672"/>
    </row>
    <row r="673" spans="1:6" s="152" customFormat="1" ht="26.25" customHeight="1" x14ac:dyDescent="0.2">
      <c r="A673" s="137"/>
      <c r="B673" s="146" t="s">
        <v>457</v>
      </c>
      <c r="C673" s="145"/>
      <c r="D673" s="342">
        <f>SUM(D670:D672)</f>
        <v>6948.01</v>
      </c>
      <c r="E673"/>
      <c r="F673"/>
    </row>
    <row r="674" spans="1:6" s="152" customFormat="1" ht="26.25" customHeight="1" x14ac:dyDescent="0.2">
      <c r="A674" s="151"/>
      <c r="C674" s="151"/>
      <c r="D674" s="345"/>
      <c r="E674"/>
      <c r="F674"/>
    </row>
    <row r="675" spans="1:6" s="152" customFormat="1" ht="26.25" customHeight="1" x14ac:dyDescent="0.2">
      <c r="A675" s="428" t="s">
        <v>117</v>
      </c>
      <c r="B675" s="428"/>
      <c r="C675" s="428"/>
      <c r="D675" s="428"/>
      <c r="E675"/>
      <c r="F675"/>
    </row>
    <row r="676" spans="1:6" s="152" customFormat="1" ht="26.25" customHeight="1" x14ac:dyDescent="0.2">
      <c r="A676" s="427" t="s">
        <v>1163</v>
      </c>
      <c r="B676" s="427"/>
      <c r="C676" s="427"/>
      <c r="D676" s="427"/>
      <c r="E676"/>
      <c r="F676"/>
    </row>
    <row r="677" spans="1:6" s="152" customFormat="1" ht="26.25" customHeight="1" x14ac:dyDescent="0.2">
      <c r="A677" s="137">
        <v>1</v>
      </c>
      <c r="B677" s="140" t="s">
        <v>1447</v>
      </c>
      <c r="C677" s="137">
        <v>2013</v>
      </c>
      <c r="D677" s="340">
        <v>2398.5</v>
      </c>
      <c r="E677"/>
      <c r="F677"/>
    </row>
    <row r="678" spans="1:6" s="152" customFormat="1" ht="26.25" customHeight="1" x14ac:dyDescent="0.2">
      <c r="A678" s="137">
        <v>2</v>
      </c>
      <c r="B678" s="140" t="s">
        <v>1325</v>
      </c>
      <c r="C678" s="137">
        <v>2014</v>
      </c>
      <c r="D678" s="340">
        <v>2308</v>
      </c>
      <c r="E678"/>
      <c r="F678"/>
    </row>
    <row r="679" spans="1:6" s="152" customFormat="1" ht="26.25" customHeight="1" x14ac:dyDescent="0.2">
      <c r="A679" s="137"/>
      <c r="B679" s="146" t="s">
        <v>457</v>
      </c>
      <c r="C679" s="145"/>
      <c r="D679" s="342">
        <f>SUM(D677:D678)</f>
        <v>4706.5</v>
      </c>
      <c r="E679"/>
      <c r="F679"/>
    </row>
    <row r="680" spans="1:6" s="152" customFormat="1" ht="26.25" customHeight="1" x14ac:dyDescent="0.2">
      <c r="A680" s="427" t="s">
        <v>1210</v>
      </c>
      <c r="B680" s="427"/>
      <c r="C680" s="427"/>
      <c r="D680" s="427"/>
      <c r="E680"/>
      <c r="F680"/>
    </row>
    <row r="681" spans="1:6" s="152" customFormat="1" ht="26.25" customHeight="1" x14ac:dyDescent="0.2">
      <c r="A681" s="137">
        <v>1</v>
      </c>
      <c r="B681" s="140" t="s">
        <v>1448</v>
      </c>
      <c r="C681" s="137">
        <v>2015</v>
      </c>
      <c r="D681" s="340">
        <v>54052.93</v>
      </c>
      <c r="E681"/>
      <c r="F681"/>
    </row>
    <row r="682" spans="1:6" s="152" customFormat="1" ht="26.25" customHeight="1" x14ac:dyDescent="0.2">
      <c r="A682" s="137">
        <v>2</v>
      </c>
      <c r="B682" s="140" t="s">
        <v>1448</v>
      </c>
      <c r="C682" s="137">
        <v>2017</v>
      </c>
      <c r="D682" s="340">
        <v>53950</v>
      </c>
      <c r="E682"/>
      <c r="F682"/>
    </row>
    <row r="683" spans="1:6" s="152" customFormat="1" ht="26.25" customHeight="1" x14ac:dyDescent="0.2">
      <c r="A683" s="137">
        <v>3</v>
      </c>
      <c r="B683" s="140" t="s">
        <v>1448</v>
      </c>
      <c r="C683" s="137">
        <v>2018</v>
      </c>
      <c r="D683" s="340">
        <v>60000</v>
      </c>
      <c r="E683"/>
      <c r="F683"/>
    </row>
    <row r="684" spans="1:6" s="152" customFormat="1" ht="26.25" customHeight="1" x14ac:dyDescent="0.2">
      <c r="A684" s="137"/>
      <c r="B684" s="146" t="s">
        <v>457</v>
      </c>
      <c r="C684" s="145"/>
      <c r="D684" s="342">
        <f>SUM(D681:D683)</f>
        <v>168002.93</v>
      </c>
      <c r="E684"/>
      <c r="F684"/>
    </row>
    <row r="685" spans="1:6" s="152" customFormat="1" ht="26.25" customHeight="1" x14ac:dyDescent="0.2">
      <c r="A685" s="151"/>
      <c r="B685"/>
      <c r="C685" s="151"/>
      <c r="D685" s="345"/>
      <c r="E685"/>
      <c r="F685"/>
    </row>
    <row r="686" spans="1:6" s="152" customFormat="1" ht="26.25" customHeight="1" x14ac:dyDescent="0.2">
      <c r="A686" s="428" t="s">
        <v>123</v>
      </c>
      <c r="B686" s="428"/>
      <c r="C686" s="428"/>
      <c r="D686" s="428"/>
      <c r="E686"/>
      <c r="F686"/>
    </row>
    <row r="687" spans="1:6" s="152" customFormat="1" ht="26.25" customHeight="1" x14ac:dyDescent="0.2">
      <c r="A687" s="430" t="s">
        <v>1014</v>
      </c>
      <c r="B687" s="430"/>
      <c r="C687" s="430"/>
      <c r="D687" s="430"/>
      <c r="E687"/>
      <c r="F687"/>
    </row>
    <row r="688" spans="1:6" s="152" customFormat="1" ht="26.25" customHeight="1" x14ac:dyDescent="0.2">
      <c r="A688" s="159">
        <v>1</v>
      </c>
      <c r="B688" s="160" t="s">
        <v>1449</v>
      </c>
      <c r="C688" s="159">
        <v>2017</v>
      </c>
      <c r="D688" s="347">
        <v>609.75</v>
      </c>
      <c r="E688"/>
      <c r="F688"/>
    </row>
    <row r="689" spans="1:6" s="152" customFormat="1" ht="26.25" customHeight="1" x14ac:dyDescent="0.2">
      <c r="A689" s="159">
        <v>2</v>
      </c>
      <c r="B689" s="160" t="s">
        <v>1450</v>
      </c>
      <c r="C689" s="159">
        <v>2017</v>
      </c>
      <c r="D689" s="347">
        <v>195.11</v>
      </c>
      <c r="E689"/>
      <c r="F689"/>
    </row>
    <row r="690" spans="1:6" s="152" customFormat="1" ht="26.25" customHeight="1" x14ac:dyDescent="0.2">
      <c r="A690" s="159">
        <v>3</v>
      </c>
      <c r="B690" s="140" t="s">
        <v>1451</v>
      </c>
      <c r="C690" s="137">
        <v>2013</v>
      </c>
      <c r="D690" s="340">
        <v>219.67</v>
      </c>
      <c r="E690"/>
      <c r="F690"/>
    </row>
    <row r="691" spans="1:6" s="152" customFormat="1" ht="26.25" customHeight="1" x14ac:dyDescent="0.2">
      <c r="A691" s="159">
        <v>4</v>
      </c>
      <c r="B691" s="140" t="s">
        <v>1452</v>
      </c>
      <c r="C691" s="137">
        <v>2013</v>
      </c>
      <c r="D691" s="340">
        <v>454.47</v>
      </c>
      <c r="E691"/>
      <c r="F691"/>
    </row>
    <row r="692" spans="1:6" s="152" customFormat="1" ht="26.25" customHeight="1" x14ac:dyDescent="0.2">
      <c r="A692" s="159">
        <v>5</v>
      </c>
      <c r="B692" s="140" t="s">
        <v>1452</v>
      </c>
      <c r="C692" s="137">
        <v>2013</v>
      </c>
      <c r="D692" s="340">
        <v>413.82</v>
      </c>
      <c r="E692"/>
      <c r="F692"/>
    </row>
    <row r="693" spans="1:6" s="152" customFormat="1" ht="26.25" customHeight="1" x14ac:dyDescent="0.2">
      <c r="A693" s="159">
        <v>6</v>
      </c>
      <c r="B693" s="140" t="s">
        <v>1452</v>
      </c>
      <c r="C693" s="137">
        <v>2014</v>
      </c>
      <c r="D693" s="340">
        <v>649.59</v>
      </c>
      <c r="E693"/>
      <c r="F693"/>
    </row>
    <row r="694" spans="1:6" s="152" customFormat="1" ht="26.25" customHeight="1" x14ac:dyDescent="0.2">
      <c r="A694" s="159">
        <v>7</v>
      </c>
      <c r="B694" s="140" t="s">
        <v>1453</v>
      </c>
      <c r="C694" s="137">
        <v>2016</v>
      </c>
      <c r="D694" s="340">
        <v>1691.16</v>
      </c>
      <c r="E694"/>
      <c r="F694"/>
    </row>
    <row r="695" spans="1:6" s="152" customFormat="1" ht="26.25" customHeight="1" x14ac:dyDescent="0.2">
      <c r="A695" s="159">
        <v>8</v>
      </c>
      <c r="B695" s="140" t="s">
        <v>1454</v>
      </c>
      <c r="C695" s="137">
        <v>2016</v>
      </c>
      <c r="D695" s="340">
        <v>500</v>
      </c>
      <c r="E695"/>
      <c r="F695"/>
    </row>
    <row r="696" spans="1:6" s="152" customFormat="1" ht="26.25" customHeight="1" x14ac:dyDescent="0.2">
      <c r="A696" s="159">
        <v>9</v>
      </c>
      <c r="B696" s="140" t="s">
        <v>1455</v>
      </c>
      <c r="C696" s="137">
        <v>2016</v>
      </c>
      <c r="D696" s="340">
        <v>634.15</v>
      </c>
      <c r="E696"/>
      <c r="F696"/>
    </row>
    <row r="697" spans="1:6" s="152" customFormat="1" ht="26.25" customHeight="1" x14ac:dyDescent="0.2">
      <c r="A697" s="159">
        <v>10</v>
      </c>
      <c r="B697" s="140" t="s">
        <v>1456</v>
      </c>
      <c r="C697" s="137">
        <v>2016</v>
      </c>
      <c r="D697" s="340">
        <v>195.12</v>
      </c>
      <c r="E697"/>
      <c r="F697"/>
    </row>
    <row r="698" spans="1:6" s="152" customFormat="1" ht="26.25" customHeight="1" x14ac:dyDescent="0.2">
      <c r="A698" s="159">
        <v>11</v>
      </c>
      <c r="B698" s="140" t="s">
        <v>1453</v>
      </c>
      <c r="C698" s="137">
        <v>2016</v>
      </c>
      <c r="D698" s="340">
        <v>1691.14</v>
      </c>
      <c r="E698"/>
      <c r="F698"/>
    </row>
    <row r="699" spans="1:6" s="152" customFormat="1" ht="26.25" customHeight="1" x14ac:dyDescent="0.2">
      <c r="A699" s="159">
        <v>12</v>
      </c>
      <c r="B699" s="140" t="s">
        <v>1457</v>
      </c>
      <c r="C699" s="137" t="s">
        <v>58</v>
      </c>
      <c r="D699" s="340">
        <v>486.99</v>
      </c>
      <c r="E699"/>
      <c r="F699"/>
    </row>
    <row r="700" spans="1:6" s="152" customFormat="1" ht="26.25" customHeight="1" x14ac:dyDescent="0.2">
      <c r="A700" s="159">
        <v>13</v>
      </c>
      <c r="B700" s="140" t="s">
        <v>1458</v>
      </c>
      <c r="C700" s="137" t="s">
        <v>58</v>
      </c>
      <c r="D700" s="340">
        <v>288.62</v>
      </c>
      <c r="E700"/>
      <c r="F700"/>
    </row>
    <row r="701" spans="1:6" s="152" customFormat="1" ht="26.25" customHeight="1" x14ac:dyDescent="0.2">
      <c r="A701" s="159">
        <v>14</v>
      </c>
      <c r="B701" s="140" t="s">
        <v>1459</v>
      </c>
      <c r="C701" s="137" t="s">
        <v>58</v>
      </c>
      <c r="D701" s="340">
        <v>1164.31</v>
      </c>
      <c r="E701"/>
      <c r="F701"/>
    </row>
    <row r="702" spans="1:6" s="152" customFormat="1" ht="26.25" customHeight="1" x14ac:dyDescent="0.2">
      <c r="A702" s="159">
        <v>15</v>
      </c>
      <c r="B702" s="140" t="s">
        <v>1460</v>
      </c>
      <c r="C702" s="137" t="s">
        <v>58</v>
      </c>
      <c r="D702" s="340">
        <v>2682.93</v>
      </c>
      <c r="E702"/>
      <c r="F702"/>
    </row>
    <row r="703" spans="1:6" s="152" customFormat="1" ht="26.25" customHeight="1" x14ac:dyDescent="0.2">
      <c r="A703" s="159">
        <v>16</v>
      </c>
      <c r="B703" s="140" t="s">
        <v>1461</v>
      </c>
      <c r="C703" s="137" t="s">
        <v>58</v>
      </c>
      <c r="D703" s="340">
        <v>324.39</v>
      </c>
      <c r="E703"/>
      <c r="F703"/>
    </row>
    <row r="704" spans="1:6" s="152" customFormat="1" ht="26.25" customHeight="1" x14ac:dyDescent="0.2">
      <c r="A704" s="159">
        <v>17</v>
      </c>
      <c r="B704" s="140" t="s">
        <v>1462</v>
      </c>
      <c r="C704" s="137" t="s">
        <v>58</v>
      </c>
      <c r="D704" s="340">
        <v>186.18</v>
      </c>
      <c r="E704"/>
      <c r="F704"/>
    </row>
    <row r="705" spans="1:256" s="152" customFormat="1" ht="26.25" customHeight="1" x14ac:dyDescent="0.2">
      <c r="A705" s="137"/>
      <c r="B705" s="146" t="s">
        <v>457</v>
      </c>
      <c r="C705" s="145"/>
      <c r="D705" s="342">
        <f>SUM(D688:D704)</f>
        <v>12387.4</v>
      </c>
      <c r="E705"/>
      <c r="F705"/>
    </row>
    <row r="706" spans="1:256" s="152" customFormat="1" ht="26.25" customHeight="1" x14ac:dyDescent="0.2">
      <c r="A706" s="427" t="s">
        <v>1163</v>
      </c>
      <c r="B706" s="427"/>
      <c r="C706" s="427"/>
      <c r="D706" s="427"/>
      <c r="E706"/>
      <c r="F706"/>
    </row>
    <row r="707" spans="1:256" s="152" customFormat="1" ht="26.25" customHeight="1" x14ac:dyDescent="0.2">
      <c r="A707" s="180" t="s">
        <v>1463</v>
      </c>
      <c r="B707" s="180" t="s">
        <v>1464</v>
      </c>
      <c r="C707" s="180" t="s">
        <v>1465</v>
      </c>
      <c r="D707" s="356" t="s">
        <v>1466</v>
      </c>
      <c r="E707"/>
      <c r="F707"/>
    </row>
    <row r="708" spans="1:256" s="152" customFormat="1" ht="26.25" customHeight="1" x14ac:dyDescent="0.2">
      <c r="A708" s="137">
        <v>1</v>
      </c>
      <c r="B708" s="160" t="s">
        <v>1198</v>
      </c>
      <c r="C708" s="137">
        <v>2013</v>
      </c>
      <c r="D708" s="340">
        <v>3915.42</v>
      </c>
      <c r="E708"/>
      <c r="F708"/>
    </row>
    <row r="709" spans="1:256" s="152" customFormat="1" ht="26.25" customHeight="1" x14ac:dyDescent="0.2">
      <c r="A709" s="137">
        <v>2</v>
      </c>
      <c r="B709" s="140" t="s">
        <v>1467</v>
      </c>
      <c r="C709" s="137" t="s">
        <v>58</v>
      </c>
      <c r="D709" s="340">
        <v>2031.71</v>
      </c>
      <c r="E709"/>
      <c r="F709"/>
    </row>
    <row r="710" spans="1:256" s="152" customFormat="1" ht="26.25" customHeight="1" x14ac:dyDescent="0.2">
      <c r="A710" s="137">
        <v>3</v>
      </c>
      <c r="B710" s="140" t="s">
        <v>1468</v>
      </c>
      <c r="C710" s="137" t="s">
        <v>58</v>
      </c>
      <c r="D710" s="340">
        <v>243.09</v>
      </c>
      <c r="E710"/>
      <c r="F710"/>
    </row>
    <row r="711" spans="1:256" s="152" customFormat="1" ht="26.25" customHeight="1" x14ac:dyDescent="0.2">
      <c r="A711" s="159">
        <v>4</v>
      </c>
      <c r="B711" s="140" t="s">
        <v>1469</v>
      </c>
      <c r="C711" s="137" t="s">
        <v>58</v>
      </c>
      <c r="D711" s="340">
        <v>202.44</v>
      </c>
      <c r="E711"/>
      <c r="F711"/>
    </row>
    <row r="712" spans="1:256" s="152" customFormat="1" ht="26.25" customHeight="1" x14ac:dyDescent="0.2">
      <c r="A712" s="137"/>
      <c r="B712" s="146" t="s">
        <v>457</v>
      </c>
      <c r="C712" s="145"/>
      <c r="D712" s="342">
        <f>SUM(D708:D711)</f>
        <v>6392.66</v>
      </c>
      <c r="E712"/>
      <c r="F712"/>
    </row>
    <row r="713" spans="1:256" ht="26.25" customHeight="1" x14ac:dyDescent="0.2">
      <c r="A713" s="427" t="s">
        <v>1210</v>
      </c>
      <c r="B713" s="427"/>
      <c r="C713" s="427"/>
      <c r="D713" s="427"/>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c r="GA713"/>
      <c r="GB713"/>
      <c r="GC713"/>
      <c r="GD713"/>
      <c r="GE713"/>
      <c r="GF713"/>
      <c r="GG713"/>
      <c r="GH713"/>
      <c r="GI713"/>
      <c r="GJ713"/>
      <c r="GK713"/>
      <c r="GL713"/>
      <c r="GM713"/>
      <c r="GN713"/>
      <c r="GO713"/>
      <c r="GP713"/>
      <c r="GQ713"/>
      <c r="GR713"/>
      <c r="GS713"/>
      <c r="GT713"/>
      <c r="GU713"/>
      <c r="GV713"/>
      <c r="GW713"/>
      <c r="GX713"/>
      <c r="GY713"/>
      <c r="GZ713"/>
      <c r="HA713"/>
      <c r="HB713"/>
      <c r="HC713"/>
      <c r="HD713"/>
      <c r="HE713"/>
      <c r="HF713"/>
      <c r="HG713"/>
      <c r="HH713"/>
      <c r="HI713"/>
      <c r="HJ713"/>
      <c r="HK713"/>
      <c r="HL713"/>
      <c r="HM713"/>
      <c r="HN713"/>
      <c r="HO713"/>
      <c r="HP713"/>
      <c r="HQ713"/>
      <c r="HR713"/>
      <c r="HS713"/>
      <c r="HT713"/>
      <c r="HU713"/>
      <c r="HV713"/>
      <c r="HW713"/>
      <c r="HX713"/>
      <c r="HY713"/>
      <c r="HZ713"/>
      <c r="IA713"/>
      <c r="IB713"/>
      <c r="IC713"/>
      <c r="ID713"/>
      <c r="IE713"/>
      <c r="IF713"/>
      <c r="IG713"/>
      <c r="IH713"/>
      <c r="II713"/>
      <c r="IJ713"/>
      <c r="IK713"/>
      <c r="IL713"/>
      <c r="IM713"/>
      <c r="IN713"/>
      <c r="IO713"/>
      <c r="IP713"/>
      <c r="IQ713"/>
      <c r="IR713"/>
      <c r="IS713"/>
      <c r="IT713"/>
      <c r="IU713"/>
      <c r="IV713"/>
    </row>
    <row r="714" spans="1:256" ht="26.25" customHeight="1" x14ac:dyDescent="0.2">
      <c r="A714" s="137">
        <v>1</v>
      </c>
      <c r="B714" s="140" t="s">
        <v>1470</v>
      </c>
      <c r="C714" s="137" t="s">
        <v>58</v>
      </c>
      <c r="D714" s="340">
        <v>3404.55</v>
      </c>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c r="HJ714"/>
      <c r="HK714"/>
      <c r="HL714"/>
      <c r="HM714"/>
      <c r="HN714"/>
      <c r="HO714"/>
      <c r="HP714"/>
      <c r="HQ714"/>
      <c r="HR714"/>
      <c r="HS714"/>
      <c r="HT714"/>
      <c r="HU714"/>
      <c r="HV714"/>
      <c r="HW714"/>
      <c r="HX714"/>
      <c r="HY714"/>
      <c r="HZ714"/>
      <c r="IA714"/>
      <c r="IB714"/>
      <c r="IC714"/>
      <c r="ID714"/>
      <c r="IE714"/>
      <c r="IF714"/>
      <c r="IG714"/>
      <c r="IH714"/>
      <c r="II714"/>
      <c r="IJ714"/>
      <c r="IK714"/>
      <c r="IL714"/>
      <c r="IM714"/>
      <c r="IN714"/>
      <c r="IO714"/>
      <c r="IP714"/>
      <c r="IQ714"/>
      <c r="IR714"/>
      <c r="IS714"/>
      <c r="IT714"/>
      <c r="IU714"/>
      <c r="IV714"/>
    </row>
    <row r="715" spans="1:256" ht="26.25" customHeight="1" x14ac:dyDescent="0.2">
      <c r="A715" s="137">
        <v>2</v>
      </c>
      <c r="B715" s="140" t="s">
        <v>1471</v>
      </c>
      <c r="C715" s="137"/>
      <c r="D715" s="340">
        <v>12094.66</v>
      </c>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c r="HO715"/>
      <c r="HP715"/>
      <c r="HQ715"/>
      <c r="HR715"/>
      <c r="HS715"/>
      <c r="HT715"/>
      <c r="HU715"/>
      <c r="HV715"/>
      <c r="HW715"/>
      <c r="HX715"/>
      <c r="HY715"/>
      <c r="HZ715"/>
      <c r="IA715"/>
      <c r="IB715"/>
      <c r="IC715"/>
      <c r="ID715"/>
      <c r="IE715"/>
      <c r="IF715"/>
      <c r="IG715"/>
      <c r="IH715"/>
      <c r="II715"/>
      <c r="IJ715"/>
      <c r="IK715"/>
      <c r="IL715"/>
      <c r="IM715"/>
      <c r="IN715"/>
      <c r="IO715"/>
      <c r="IP715"/>
      <c r="IQ715"/>
      <c r="IR715"/>
      <c r="IS715"/>
      <c r="IT715"/>
      <c r="IU715"/>
      <c r="IV715"/>
    </row>
    <row r="716" spans="1:256" ht="26.25" customHeight="1" x14ac:dyDescent="0.2">
      <c r="A716" s="137"/>
      <c r="B716" s="146" t="s">
        <v>457</v>
      </c>
      <c r="C716" s="145"/>
      <c r="D716" s="342">
        <f>SUM(D714:D715)</f>
        <v>15499.21</v>
      </c>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c r="HO716"/>
      <c r="HP716"/>
      <c r="HQ716"/>
      <c r="HR716"/>
      <c r="HS716"/>
      <c r="HT716"/>
      <c r="HU716"/>
      <c r="HV716"/>
      <c r="HW716"/>
      <c r="HX716"/>
      <c r="HY716"/>
      <c r="HZ716"/>
      <c r="IA716"/>
      <c r="IB716"/>
      <c r="IC716"/>
      <c r="ID716"/>
      <c r="IE716"/>
      <c r="IF716"/>
      <c r="IG716"/>
      <c r="IH716"/>
      <c r="II716"/>
      <c r="IJ716"/>
      <c r="IK716"/>
      <c r="IL716"/>
      <c r="IM716"/>
      <c r="IN716"/>
      <c r="IO716"/>
      <c r="IP716"/>
      <c r="IQ716"/>
      <c r="IR716"/>
      <c r="IS716"/>
      <c r="IT716"/>
      <c r="IU716"/>
      <c r="IV716"/>
    </row>
    <row r="717" spans="1:256" ht="26.25" customHeight="1" x14ac:dyDescent="0.2">
      <c r="A717" s="151"/>
      <c r="B717" s="152"/>
      <c r="C717" s="151"/>
      <c r="D717" s="345"/>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c r="GA717"/>
      <c r="GB717"/>
      <c r="GC717"/>
      <c r="GD717"/>
      <c r="GE717"/>
      <c r="GF717"/>
      <c r="GG717"/>
      <c r="GH717"/>
      <c r="GI717"/>
      <c r="GJ717"/>
      <c r="GK717"/>
      <c r="GL717"/>
      <c r="GM717"/>
      <c r="GN717"/>
      <c r="GO717"/>
      <c r="GP717"/>
      <c r="GQ717"/>
      <c r="GR717"/>
      <c r="GS717"/>
      <c r="GT717"/>
      <c r="GU717"/>
      <c r="GV717"/>
      <c r="GW717"/>
      <c r="GX717"/>
      <c r="GY717"/>
      <c r="GZ717"/>
      <c r="HA717"/>
      <c r="HB717"/>
      <c r="HC717"/>
      <c r="HD717"/>
      <c r="HE717"/>
      <c r="HF717"/>
      <c r="HG717"/>
      <c r="HH717"/>
      <c r="HI717"/>
      <c r="HJ717"/>
      <c r="HK717"/>
      <c r="HL717"/>
      <c r="HM717"/>
      <c r="HN717"/>
      <c r="HO717"/>
      <c r="HP717"/>
      <c r="HQ717"/>
      <c r="HR717"/>
      <c r="HS717"/>
      <c r="HT717"/>
      <c r="HU717"/>
      <c r="HV717"/>
      <c r="HW717"/>
      <c r="HX717"/>
      <c r="HY717"/>
      <c r="HZ717"/>
      <c r="IA717"/>
      <c r="IB717"/>
      <c r="IC717"/>
      <c r="ID717"/>
      <c r="IE717"/>
      <c r="IF717"/>
      <c r="IG717"/>
      <c r="IH717"/>
      <c r="II717"/>
      <c r="IJ717"/>
      <c r="IK717"/>
      <c r="IL717"/>
      <c r="IM717"/>
      <c r="IN717"/>
      <c r="IO717"/>
      <c r="IP717"/>
      <c r="IQ717"/>
      <c r="IR717"/>
      <c r="IS717"/>
      <c r="IT717"/>
      <c r="IU717"/>
      <c r="IV717"/>
    </row>
    <row r="718" spans="1:256" ht="26.25" customHeight="1" x14ac:dyDescent="0.2">
      <c r="A718" s="428" t="s">
        <v>130</v>
      </c>
      <c r="B718" s="428"/>
      <c r="C718" s="428"/>
      <c r="D718" s="428"/>
      <c r="E718" s="152"/>
      <c r="F718" s="152"/>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c r="HO718"/>
      <c r="HP718"/>
      <c r="HQ718"/>
      <c r="HR718"/>
      <c r="HS718"/>
      <c r="HT718"/>
      <c r="HU718"/>
      <c r="HV718"/>
      <c r="HW718"/>
      <c r="HX718"/>
      <c r="HY718"/>
      <c r="HZ718"/>
      <c r="IA718"/>
      <c r="IB718"/>
      <c r="IC718"/>
      <c r="ID718"/>
      <c r="IE718"/>
      <c r="IF718"/>
      <c r="IG718"/>
      <c r="IH718"/>
      <c r="II718"/>
      <c r="IJ718"/>
      <c r="IK718"/>
      <c r="IL718"/>
      <c r="IM718"/>
      <c r="IN718"/>
      <c r="IO718"/>
      <c r="IP718"/>
      <c r="IQ718"/>
      <c r="IR718"/>
      <c r="IS718"/>
      <c r="IT718"/>
      <c r="IU718"/>
      <c r="IV718"/>
    </row>
    <row r="719" spans="1:256" ht="26.25" customHeight="1" x14ac:dyDescent="0.2">
      <c r="A719" s="427" t="s">
        <v>1014</v>
      </c>
      <c r="B719" s="427"/>
      <c r="C719" s="427"/>
      <c r="D719" s="427"/>
      <c r="E719" s="152"/>
      <c r="F719" s="152"/>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c r="HO719"/>
      <c r="HP719"/>
      <c r="HQ719"/>
      <c r="HR719"/>
      <c r="HS719"/>
      <c r="HT719"/>
      <c r="HU719"/>
      <c r="HV719"/>
      <c r="HW719"/>
      <c r="HX719"/>
      <c r="HY719"/>
      <c r="HZ719"/>
      <c r="IA719"/>
      <c r="IB719"/>
      <c r="IC719"/>
      <c r="ID719"/>
      <c r="IE719"/>
      <c r="IF719"/>
      <c r="IG719"/>
      <c r="IH719"/>
      <c r="II719"/>
      <c r="IJ719"/>
      <c r="IK719"/>
      <c r="IL719"/>
      <c r="IM719"/>
      <c r="IN719"/>
      <c r="IO719"/>
      <c r="IP719"/>
      <c r="IQ719"/>
      <c r="IR719"/>
      <c r="IS719"/>
      <c r="IT719"/>
      <c r="IU719"/>
      <c r="IV719"/>
    </row>
    <row r="720" spans="1:256" s="152" customFormat="1" ht="26.25" customHeight="1" x14ac:dyDescent="0.2">
      <c r="A720" s="159">
        <v>1</v>
      </c>
      <c r="B720" s="160" t="s">
        <v>1472</v>
      </c>
      <c r="C720" s="159">
        <v>2013</v>
      </c>
      <c r="D720" s="357">
        <v>3368</v>
      </c>
    </row>
    <row r="721" spans="1:256" ht="26.25" customHeight="1" x14ac:dyDescent="0.2">
      <c r="A721" s="137">
        <v>2</v>
      </c>
      <c r="B721" s="140" t="s">
        <v>1444</v>
      </c>
      <c r="C721" s="137">
        <v>2013</v>
      </c>
      <c r="D721" s="351">
        <v>1836</v>
      </c>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c r="GA721"/>
      <c r="GB721"/>
      <c r="GC721"/>
      <c r="GD721"/>
      <c r="GE721"/>
      <c r="GF721"/>
      <c r="GG721"/>
      <c r="GH721"/>
      <c r="GI721"/>
      <c r="GJ721"/>
      <c r="GK721"/>
      <c r="GL721"/>
      <c r="GM721"/>
      <c r="GN721"/>
      <c r="GO721"/>
      <c r="GP721"/>
      <c r="GQ721"/>
      <c r="GR721"/>
      <c r="GS721"/>
      <c r="GT721"/>
      <c r="GU721"/>
      <c r="GV721"/>
      <c r="GW721"/>
      <c r="GX721"/>
      <c r="GY721"/>
      <c r="GZ721"/>
      <c r="HA721"/>
      <c r="HB721"/>
      <c r="HC721"/>
      <c r="HD721"/>
      <c r="HE721"/>
      <c r="HF721"/>
      <c r="HG721"/>
      <c r="HH721"/>
      <c r="HI721"/>
      <c r="HJ721"/>
      <c r="HK721"/>
      <c r="HL721"/>
      <c r="HM721"/>
      <c r="HN721"/>
      <c r="HO721"/>
      <c r="HP721"/>
      <c r="HQ721"/>
      <c r="HR721"/>
      <c r="HS721"/>
      <c r="HT721"/>
      <c r="HU721"/>
      <c r="HV721"/>
      <c r="HW721"/>
      <c r="HX721"/>
      <c r="HY721"/>
      <c r="HZ721"/>
      <c r="IA721"/>
      <c r="IB721"/>
      <c r="IC721"/>
      <c r="ID721"/>
      <c r="IE721"/>
      <c r="IF721"/>
      <c r="IG721"/>
      <c r="IH721"/>
      <c r="II721"/>
      <c r="IJ721"/>
      <c r="IK721"/>
      <c r="IL721"/>
      <c r="IM721"/>
      <c r="IN721"/>
      <c r="IO721"/>
      <c r="IP721"/>
      <c r="IQ721"/>
      <c r="IR721"/>
      <c r="IS721"/>
      <c r="IT721"/>
      <c r="IU721"/>
      <c r="IV721"/>
    </row>
    <row r="722" spans="1:256" ht="26.25" customHeight="1" x14ac:dyDescent="0.2">
      <c r="A722" s="137">
        <v>3</v>
      </c>
      <c r="B722" s="140" t="s">
        <v>1472</v>
      </c>
      <c r="C722" s="137">
        <v>2013</v>
      </c>
      <c r="D722" s="351">
        <v>1750</v>
      </c>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c r="HO722"/>
      <c r="HP722"/>
      <c r="HQ722"/>
      <c r="HR722"/>
      <c r="HS722"/>
      <c r="HT722"/>
      <c r="HU722"/>
      <c r="HV722"/>
      <c r="HW722"/>
      <c r="HX722"/>
      <c r="HY722"/>
      <c r="HZ722"/>
      <c r="IA722"/>
      <c r="IB722"/>
      <c r="IC722"/>
      <c r="ID722"/>
      <c r="IE722"/>
      <c r="IF722"/>
      <c r="IG722"/>
      <c r="IH722"/>
      <c r="II722"/>
      <c r="IJ722"/>
      <c r="IK722"/>
      <c r="IL722"/>
      <c r="IM722"/>
      <c r="IN722"/>
      <c r="IO722"/>
      <c r="IP722"/>
      <c r="IQ722"/>
      <c r="IR722"/>
      <c r="IS722"/>
      <c r="IT722"/>
      <c r="IU722"/>
      <c r="IV722"/>
    </row>
    <row r="723" spans="1:256" ht="26.25" customHeight="1" x14ac:dyDescent="0.2">
      <c r="A723" s="137">
        <v>4</v>
      </c>
      <c r="B723" s="140" t="s">
        <v>1359</v>
      </c>
      <c r="C723" s="137">
        <v>2013</v>
      </c>
      <c r="D723" s="351">
        <v>860</v>
      </c>
      <c r="E723" s="152"/>
      <c r="F723" s="152"/>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c r="HO723"/>
      <c r="HP723"/>
      <c r="HQ723"/>
      <c r="HR723"/>
      <c r="HS723"/>
      <c r="HT723"/>
      <c r="HU723"/>
      <c r="HV723"/>
      <c r="HW723"/>
      <c r="HX723"/>
      <c r="HY723"/>
      <c r="HZ723"/>
      <c r="IA723"/>
      <c r="IB723"/>
      <c r="IC723"/>
      <c r="ID723"/>
      <c r="IE723"/>
      <c r="IF723"/>
      <c r="IG723"/>
      <c r="IH723"/>
      <c r="II723"/>
      <c r="IJ723"/>
      <c r="IK723"/>
      <c r="IL723"/>
      <c r="IM723"/>
      <c r="IN723"/>
      <c r="IO723"/>
      <c r="IP723"/>
      <c r="IQ723"/>
      <c r="IR723"/>
      <c r="IS723"/>
      <c r="IT723"/>
      <c r="IU723"/>
      <c r="IV723"/>
    </row>
    <row r="724" spans="1:256" ht="26.25" customHeight="1" x14ac:dyDescent="0.2">
      <c r="A724" s="159">
        <v>5</v>
      </c>
      <c r="B724" s="140" t="s">
        <v>1359</v>
      </c>
      <c r="C724" s="137">
        <v>2013</v>
      </c>
      <c r="D724" s="351">
        <v>860</v>
      </c>
      <c r="E724" s="152"/>
      <c r="F724" s="152"/>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c r="GA724"/>
      <c r="GB724"/>
      <c r="GC724"/>
      <c r="GD724"/>
      <c r="GE724"/>
      <c r="GF724"/>
      <c r="GG724"/>
      <c r="GH724"/>
      <c r="GI724"/>
      <c r="GJ724"/>
      <c r="GK724"/>
      <c r="GL724"/>
      <c r="GM724"/>
      <c r="GN724"/>
      <c r="GO724"/>
      <c r="GP724"/>
      <c r="GQ724"/>
      <c r="GR724"/>
      <c r="GS724"/>
      <c r="GT724"/>
      <c r="GU724"/>
      <c r="GV724"/>
      <c r="GW724"/>
      <c r="GX724"/>
      <c r="GY724"/>
      <c r="GZ724"/>
      <c r="HA724"/>
      <c r="HB724"/>
      <c r="HC724"/>
      <c r="HD724"/>
      <c r="HE724"/>
      <c r="HF724"/>
      <c r="HG724"/>
      <c r="HH724"/>
      <c r="HI724"/>
      <c r="HJ724"/>
      <c r="HK724"/>
      <c r="HL724"/>
      <c r="HM724"/>
      <c r="HN724"/>
      <c r="HO724"/>
      <c r="HP724"/>
      <c r="HQ724"/>
      <c r="HR724"/>
      <c r="HS724"/>
      <c r="HT724"/>
      <c r="HU724"/>
      <c r="HV724"/>
      <c r="HW724"/>
      <c r="HX724"/>
      <c r="HY724"/>
      <c r="HZ724"/>
      <c r="IA724"/>
      <c r="IB724"/>
      <c r="IC724"/>
      <c r="ID724"/>
      <c r="IE724"/>
      <c r="IF724"/>
      <c r="IG724"/>
      <c r="IH724"/>
      <c r="II724"/>
      <c r="IJ724"/>
      <c r="IK724"/>
      <c r="IL724"/>
      <c r="IM724"/>
      <c r="IN724"/>
      <c r="IO724"/>
      <c r="IP724"/>
      <c r="IQ724"/>
      <c r="IR724"/>
      <c r="IS724"/>
      <c r="IT724"/>
      <c r="IU724"/>
      <c r="IV724"/>
    </row>
    <row r="725" spans="1:256" ht="26.25" customHeight="1" x14ac:dyDescent="0.2">
      <c r="A725" s="137">
        <v>6</v>
      </c>
      <c r="B725" s="140" t="s">
        <v>1472</v>
      </c>
      <c r="C725" s="137">
        <v>2014</v>
      </c>
      <c r="D725" s="351">
        <v>552</v>
      </c>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c r="HJ725"/>
      <c r="HK725"/>
      <c r="HL725"/>
      <c r="HM725"/>
      <c r="HN725"/>
      <c r="HO725"/>
      <c r="HP725"/>
      <c r="HQ725"/>
      <c r="HR725"/>
      <c r="HS725"/>
      <c r="HT725"/>
      <c r="HU725"/>
      <c r="HV725"/>
      <c r="HW725"/>
      <c r="HX725"/>
      <c r="HY725"/>
      <c r="HZ725"/>
      <c r="IA725"/>
      <c r="IB725"/>
      <c r="IC725"/>
      <c r="ID725"/>
      <c r="IE725"/>
      <c r="IF725"/>
      <c r="IG725"/>
      <c r="IH725"/>
      <c r="II725"/>
      <c r="IJ725"/>
      <c r="IK725"/>
      <c r="IL725"/>
      <c r="IM725"/>
      <c r="IN725"/>
      <c r="IO725"/>
      <c r="IP725"/>
      <c r="IQ725"/>
      <c r="IR725"/>
      <c r="IS725"/>
      <c r="IT725"/>
      <c r="IU725"/>
      <c r="IV725"/>
    </row>
    <row r="726" spans="1:256" ht="26.25" customHeight="1" x14ac:dyDescent="0.2">
      <c r="A726" s="137">
        <v>7</v>
      </c>
      <c r="B726" s="140" t="s">
        <v>1444</v>
      </c>
      <c r="C726" s="137">
        <v>2014</v>
      </c>
      <c r="D726" s="351">
        <v>3090</v>
      </c>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c r="HJ726"/>
      <c r="HK726"/>
      <c r="HL726"/>
      <c r="HM726"/>
      <c r="HN726"/>
      <c r="HO726"/>
      <c r="HP726"/>
      <c r="HQ726"/>
      <c r="HR726"/>
      <c r="HS726"/>
      <c r="HT726"/>
      <c r="HU726"/>
      <c r="HV726"/>
      <c r="HW726"/>
      <c r="HX726"/>
      <c r="HY726"/>
      <c r="HZ726"/>
      <c r="IA726"/>
      <c r="IB726"/>
      <c r="IC726"/>
      <c r="ID726"/>
      <c r="IE726"/>
      <c r="IF726"/>
      <c r="IG726"/>
      <c r="IH726"/>
      <c r="II726"/>
      <c r="IJ726"/>
      <c r="IK726"/>
      <c r="IL726"/>
      <c r="IM726"/>
      <c r="IN726"/>
      <c r="IO726"/>
      <c r="IP726"/>
      <c r="IQ726"/>
      <c r="IR726"/>
      <c r="IS726"/>
      <c r="IT726"/>
      <c r="IU726"/>
      <c r="IV726"/>
    </row>
    <row r="727" spans="1:256" ht="26.25" customHeight="1" x14ac:dyDescent="0.2">
      <c r="A727" s="137">
        <v>8</v>
      </c>
      <c r="B727" s="140" t="s">
        <v>1472</v>
      </c>
      <c r="C727" s="137">
        <v>2015</v>
      </c>
      <c r="D727" s="351">
        <v>1090</v>
      </c>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c r="GA727"/>
      <c r="GB727"/>
      <c r="GC727"/>
      <c r="GD727"/>
      <c r="GE727"/>
      <c r="GF727"/>
      <c r="GG727"/>
      <c r="GH727"/>
      <c r="GI727"/>
      <c r="GJ727"/>
      <c r="GK727"/>
      <c r="GL727"/>
      <c r="GM727"/>
      <c r="GN727"/>
      <c r="GO727"/>
      <c r="GP727"/>
      <c r="GQ727"/>
      <c r="GR727"/>
      <c r="GS727"/>
      <c r="GT727"/>
      <c r="GU727"/>
      <c r="GV727"/>
      <c r="GW727"/>
      <c r="GX727"/>
      <c r="GY727"/>
      <c r="GZ727"/>
      <c r="HA727"/>
      <c r="HB727"/>
      <c r="HC727"/>
      <c r="HD727"/>
      <c r="HE727"/>
      <c r="HF727"/>
      <c r="HG727"/>
      <c r="HH727"/>
      <c r="HI727"/>
      <c r="HJ727"/>
      <c r="HK727"/>
      <c r="HL727"/>
      <c r="HM727"/>
      <c r="HN727"/>
      <c r="HO727"/>
      <c r="HP727"/>
      <c r="HQ727"/>
      <c r="HR727"/>
      <c r="HS727"/>
      <c r="HT727"/>
      <c r="HU727"/>
      <c r="HV727"/>
      <c r="HW727"/>
      <c r="HX727"/>
      <c r="HY727"/>
      <c r="HZ727"/>
      <c r="IA727"/>
      <c r="IB727"/>
      <c r="IC727"/>
      <c r="ID727"/>
      <c r="IE727"/>
      <c r="IF727"/>
      <c r="IG727"/>
      <c r="IH727"/>
      <c r="II727"/>
      <c r="IJ727"/>
      <c r="IK727"/>
      <c r="IL727"/>
      <c r="IM727"/>
      <c r="IN727"/>
      <c r="IO727"/>
      <c r="IP727"/>
      <c r="IQ727"/>
      <c r="IR727"/>
      <c r="IS727"/>
      <c r="IT727"/>
      <c r="IU727"/>
      <c r="IV727"/>
    </row>
    <row r="728" spans="1:256" ht="26.25" customHeight="1" x14ac:dyDescent="0.2">
      <c r="A728" s="159">
        <v>9</v>
      </c>
      <c r="B728" s="140" t="s">
        <v>1472</v>
      </c>
      <c r="C728" s="137">
        <v>2015</v>
      </c>
      <c r="D728" s="351">
        <v>1443</v>
      </c>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c r="HJ728"/>
      <c r="HK728"/>
      <c r="HL728"/>
      <c r="HM728"/>
      <c r="HN728"/>
      <c r="HO728"/>
      <c r="HP728"/>
      <c r="HQ728"/>
      <c r="HR728"/>
      <c r="HS728"/>
      <c r="HT728"/>
      <c r="HU728"/>
      <c r="HV728"/>
      <c r="HW728"/>
      <c r="HX728"/>
      <c r="HY728"/>
      <c r="HZ728"/>
      <c r="IA728"/>
      <c r="IB728"/>
      <c r="IC728"/>
      <c r="ID728"/>
      <c r="IE728"/>
      <c r="IF728"/>
      <c r="IG728"/>
      <c r="IH728"/>
      <c r="II728"/>
      <c r="IJ728"/>
      <c r="IK728"/>
      <c r="IL728"/>
      <c r="IM728"/>
      <c r="IN728"/>
      <c r="IO728"/>
      <c r="IP728"/>
      <c r="IQ728"/>
      <c r="IR728"/>
      <c r="IS728"/>
      <c r="IT728"/>
      <c r="IU728"/>
      <c r="IV728"/>
    </row>
    <row r="729" spans="1:256" ht="26.25" customHeight="1" x14ac:dyDescent="0.2">
      <c r="A729" s="137">
        <v>10</v>
      </c>
      <c r="B729" s="140" t="s">
        <v>1472</v>
      </c>
      <c r="C729" s="137">
        <v>2016</v>
      </c>
      <c r="D729" s="351">
        <v>1130</v>
      </c>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c r="HJ729"/>
      <c r="HK729"/>
      <c r="HL729"/>
      <c r="HM729"/>
      <c r="HN729"/>
      <c r="HO729"/>
      <c r="HP729"/>
      <c r="HQ729"/>
      <c r="HR729"/>
      <c r="HS729"/>
      <c r="HT729"/>
      <c r="HU729"/>
      <c r="HV729"/>
      <c r="HW729"/>
      <c r="HX729"/>
      <c r="HY729"/>
      <c r="HZ729"/>
      <c r="IA729"/>
      <c r="IB729"/>
      <c r="IC729"/>
      <c r="ID729"/>
      <c r="IE729"/>
      <c r="IF729"/>
      <c r="IG729"/>
      <c r="IH729"/>
      <c r="II729"/>
      <c r="IJ729"/>
      <c r="IK729"/>
      <c r="IL729"/>
      <c r="IM729"/>
      <c r="IN729"/>
      <c r="IO729"/>
      <c r="IP729"/>
      <c r="IQ729"/>
      <c r="IR729"/>
      <c r="IS729"/>
      <c r="IT729"/>
      <c r="IU729"/>
      <c r="IV729"/>
    </row>
    <row r="730" spans="1:256" ht="26.25" customHeight="1" x14ac:dyDescent="0.2">
      <c r="A730" s="137">
        <v>11</v>
      </c>
      <c r="B730" s="140" t="s">
        <v>1472</v>
      </c>
      <c r="C730" s="137">
        <v>2017</v>
      </c>
      <c r="D730" s="351">
        <v>2400</v>
      </c>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c r="HJ730"/>
      <c r="HK730"/>
      <c r="HL730"/>
      <c r="HM730"/>
      <c r="HN730"/>
      <c r="HO730"/>
      <c r="HP730"/>
      <c r="HQ730"/>
      <c r="HR730"/>
      <c r="HS730"/>
      <c r="HT730"/>
      <c r="HU730"/>
      <c r="HV730"/>
      <c r="HW730"/>
      <c r="HX730"/>
      <c r="HY730"/>
      <c r="HZ730"/>
      <c r="IA730"/>
      <c r="IB730"/>
      <c r="IC730"/>
      <c r="ID730"/>
      <c r="IE730"/>
      <c r="IF730"/>
      <c r="IG730"/>
      <c r="IH730"/>
      <c r="II730"/>
      <c r="IJ730"/>
      <c r="IK730"/>
      <c r="IL730"/>
      <c r="IM730"/>
      <c r="IN730"/>
      <c r="IO730"/>
      <c r="IP730"/>
      <c r="IQ730"/>
      <c r="IR730"/>
      <c r="IS730"/>
      <c r="IT730"/>
      <c r="IU730"/>
      <c r="IV730"/>
    </row>
    <row r="731" spans="1:256" ht="26.25" customHeight="1" x14ac:dyDescent="0.2">
      <c r="A731" s="137">
        <v>12</v>
      </c>
      <c r="B731" s="140" t="s">
        <v>1473</v>
      </c>
      <c r="C731" s="137">
        <v>2017</v>
      </c>
      <c r="D731" s="351">
        <v>1600</v>
      </c>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c r="GA731"/>
      <c r="GB731"/>
      <c r="GC731"/>
      <c r="GD731"/>
      <c r="GE731"/>
      <c r="GF731"/>
      <c r="GG731"/>
      <c r="GH731"/>
      <c r="GI731"/>
      <c r="GJ731"/>
      <c r="GK731"/>
      <c r="GL731"/>
      <c r="GM731"/>
      <c r="GN731"/>
      <c r="GO731"/>
      <c r="GP731"/>
      <c r="GQ731"/>
      <c r="GR731"/>
      <c r="GS731"/>
      <c r="GT731"/>
      <c r="GU731"/>
      <c r="GV731"/>
      <c r="GW731"/>
      <c r="GX731"/>
      <c r="GY731"/>
      <c r="GZ731"/>
      <c r="HA731"/>
      <c r="HB731"/>
      <c r="HC731"/>
      <c r="HD731"/>
      <c r="HE731"/>
      <c r="HF731"/>
      <c r="HG731"/>
      <c r="HH731"/>
      <c r="HI731"/>
      <c r="HJ731"/>
      <c r="HK731"/>
      <c r="HL731"/>
      <c r="HM731"/>
      <c r="HN731"/>
      <c r="HO731"/>
      <c r="HP731"/>
      <c r="HQ731"/>
      <c r="HR731"/>
      <c r="HS731"/>
      <c r="HT731"/>
      <c r="HU731"/>
      <c r="HV731"/>
      <c r="HW731"/>
      <c r="HX731"/>
      <c r="HY731"/>
      <c r="HZ731"/>
      <c r="IA731"/>
      <c r="IB731"/>
      <c r="IC731"/>
      <c r="ID731"/>
      <c r="IE731"/>
      <c r="IF731"/>
      <c r="IG731"/>
      <c r="IH731"/>
      <c r="II731"/>
      <c r="IJ731"/>
      <c r="IK731"/>
      <c r="IL731"/>
      <c r="IM731"/>
      <c r="IN731"/>
      <c r="IO731"/>
      <c r="IP731"/>
      <c r="IQ731"/>
      <c r="IR731"/>
      <c r="IS731"/>
      <c r="IT731"/>
      <c r="IU731"/>
      <c r="IV731"/>
    </row>
    <row r="732" spans="1:256" ht="26.25" customHeight="1" x14ac:dyDescent="0.2">
      <c r="A732" s="159">
        <v>13</v>
      </c>
      <c r="B732" s="140" t="s">
        <v>1444</v>
      </c>
      <c r="C732" s="137">
        <v>2015</v>
      </c>
      <c r="D732" s="351">
        <v>37100</v>
      </c>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c r="GA732"/>
      <c r="GB732"/>
      <c r="GC732"/>
      <c r="GD732"/>
      <c r="GE732"/>
      <c r="GF732"/>
      <c r="GG732"/>
      <c r="GH732"/>
      <c r="GI732"/>
      <c r="GJ732"/>
      <c r="GK732"/>
      <c r="GL732"/>
      <c r="GM732"/>
      <c r="GN732"/>
      <c r="GO732"/>
      <c r="GP732"/>
      <c r="GQ732"/>
      <c r="GR732"/>
      <c r="GS732"/>
      <c r="GT732"/>
      <c r="GU732"/>
      <c r="GV732"/>
      <c r="GW732"/>
      <c r="GX732"/>
      <c r="GY732"/>
      <c r="GZ732"/>
      <c r="HA732"/>
      <c r="HB732"/>
      <c r="HC732"/>
      <c r="HD732"/>
      <c r="HE732"/>
      <c r="HF732"/>
      <c r="HG732"/>
      <c r="HH732"/>
      <c r="HI732"/>
      <c r="HJ732"/>
      <c r="HK732"/>
      <c r="HL732"/>
      <c r="HM732"/>
      <c r="HN732"/>
      <c r="HO732"/>
      <c r="HP732"/>
      <c r="HQ732"/>
      <c r="HR732"/>
      <c r="HS732"/>
      <c r="HT732"/>
      <c r="HU732"/>
      <c r="HV732"/>
      <c r="HW732"/>
      <c r="HX732"/>
      <c r="HY732"/>
      <c r="HZ732"/>
      <c r="IA732"/>
      <c r="IB732"/>
      <c r="IC732"/>
      <c r="ID732"/>
      <c r="IE732"/>
      <c r="IF732"/>
      <c r="IG732"/>
      <c r="IH732"/>
      <c r="II732"/>
      <c r="IJ732"/>
      <c r="IK732"/>
      <c r="IL732"/>
      <c r="IM732"/>
      <c r="IN732"/>
      <c r="IO732"/>
      <c r="IP732"/>
      <c r="IQ732"/>
      <c r="IR732"/>
      <c r="IS732"/>
      <c r="IT732"/>
      <c r="IU732"/>
      <c r="IV732"/>
    </row>
    <row r="733" spans="1:256" ht="26.25" customHeight="1" x14ac:dyDescent="0.2">
      <c r="A733" s="137">
        <v>14</v>
      </c>
      <c r="B733" s="140" t="s">
        <v>1474</v>
      </c>
      <c r="C733" s="137">
        <v>2016</v>
      </c>
      <c r="D733" s="351">
        <v>3870</v>
      </c>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c r="HO733"/>
      <c r="HP733"/>
      <c r="HQ733"/>
      <c r="HR733"/>
      <c r="HS733"/>
      <c r="HT733"/>
      <c r="HU733"/>
      <c r="HV733"/>
      <c r="HW733"/>
      <c r="HX733"/>
      <c r="HY733"/>
      <c r="HZ733"/>
      <c r="IA733"/>
      <c r="IB733"/>
      <c r="IC733"/>
      <c r="ID733"/>
      <c r="IE733"/>
      <c r="IF733"/>
      <c r="IG733"/>
      <c r="IH733"/>
      <c r="II733"/>
      <c r="IJ733"/>
      <c r="IK733"/>
      <c r="IL733"/>
      <c r="IM733"/>
      <c r="IN733"/>
      <c r="IO733"/>
      <c r="IP733"/>
      <c r="IQ733"/>
      <c r="IR733"/>
      <c r="IS733"/>
      <c r="IT733"/>
      <c r="IU733"/>
      <c r="IV733"/>
    </row>
    <row r="734" spans="1:256" ht="26.25" customHeight="1" x14ac:dyDescent="0.2">
      <c r="A734" s="137">
        <v>15</v>
      </c>
      <c r="B734" s="140" t="s">
        <v>1444</v>
      </c>
      <c r="C734" s="137">
        <v>2017</v>
      </c>
      <c r="D734" s="351">
        <v>3500</v>
      </c>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c r="HO734"/>
      <c r="HP734"/>
      <c r="HQ734"/>
      <c r="HR734"/>
      <c r="HS734"/>
      <c r="HT734"/>
      <c r="HU734"/>
      <c r="HV734"/>
      <c r="HW734"/>
      <c r="HX734"/>
      <c r="HY734"/>
      <c r="HZ734"/>
      <c r="IA734"/>
      <c r="IB734"/>
      <c r="IC734"/>
      <c r="ID734"/>
      <c r="IE734"/>
      <c r="IF734"/>
      <c r="IG734"/>
      <c r="IH734"/>
      <c r="II734"/>
      <c r="IJ734"/>
      <c r="IK734"/>
      <c r="IL734"/>
      <c r="IM734"/>
      <c r="IN734"/>
      <c r="IO734"/>
      <c r="IP734"/>
      <c r="IQ734"/>
      <c r="IR734"/>
      <c r="IS734"/>
      <c r="IT734"/>
      <c r="IU734"/>
      <c r="IV734"/>
    </row>
    <row r="735" spans="1:256" ht="26.25" customHeight="1" x14ac:dyDescent="0.2">
      <c r="A735" s="137">
        <v>16</v>
      </c>
      <c r="B735" s="140" t="s">
        <v>1474</v>
      </c>
      <c r="C735" s="137">
        <v>2014</v>
      </c>
      <c r="D735" s="351">
        <v>3759</v>
      </c>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c r="HO735"/>
      <c r="HP735"/>
      <c r="HQ735"/>
      <c r="HR735"/>
      <c r="HS735"/>
      <c r="HT735"/>
      <c r="HU735"/>
      <c r="HV735"/>
      <c r="HW735"/>
      <c r="HX735"/>
      <c r="HY735"/>
      <c r="HZ735"/>
      <c r="IA735"/>
      <c r="IB735"/>
      <c r="IC735"/>
      <c r="ID735"/>
      <c r="IE735"/>
      <c r="IF735"/>
      <c r="IG735"/>
      <c r="IH735"/>
      <c r="II735"/>
      <c r="IJ735"/>
      <c r="IK735"/>
      <c r="IL735"/>
      <c r="IM735"/>
      <c r="IN735"/>
      <c r="IO735"/>
      <c r="IP735"/>
      <c r="IQ735"/>
      <c r="IR735"/>
      <c r="IS735"/>
      <c r="IT735"/>
      <c r="IU735"/>
      <c r="IV735"/>
    </row>
    <row r="736" spans="1:256" ht="26.25" customHeight="1" x14ac:dyDescent="0.2">
      <c r="A736" s="159">
        <v>17</v>
      </c>
      <c r="B736" s="140" t="s">
        <v>1474</v>
      </c>
      <c r="C736" s="137">
        <v>2017</v>
      </c>
      <c r="D736" s="351">
        <v>3870</v>
      </c>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c r="HJ736"/>
      <c r="HK736"/>
      <c r="HL736"/>
      <c r="HM736"/>
      <c r="HN736"/>
      <c r="HO736"/>
      <c r="HP736"/>
      <c r="HQ736"/>
      <c r="HR736"/>
      <c r="HS736"/>
      <c r="HT736"/>
      <c r="HU736"/>
      <c r="HV736"/>
      <c r="HW736"/>
      <c r="HX736"/>
      <c r="HY736"/>
      <c r="HZ736"/>
      <c r="IA736"/>
      <c r="IB736"/>
      <c r="IC736"/>
      <c r="ID736"/>
      <c r="IE736"/>
      <c r="IF736"/>
      <c r="IG736"/>
      <c r="IH736"/>
      <c r="II736"/>
      <c r="IJ736"/>
      <c r="IK736"/>
      <c r="IL736"/>
      <c r="IM736"/>
      <c r="IN736"/>
      <c r="IO736"/>
      <c r="IP736"/>
      <c r="IQ736"/>
      <c r="IR736"/>
      <c r="IS736"/>
      <c r="IT736"/>
      <c r="IU736"/>
      <c r="IV736"/>
    </row>
    <row r="737" spans="1:256" ht="26.25" customHeight="1" x14ac:dyDescent="0.2">
      <c r="A737" s="137">
        <v>18</v>
      </c>
      <c r="B737" s="140" t="s">
        <v>1473</v>
      </c>
      <c r="C737" s="137">
        <v>2016</v>
      </c>
      <c r="D737" s="351">
        <v>445</v>
      </c>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c r="HO737"/>
      <c r="HP737"/>
      <c r="HQ737"/>
      <c r="HR737"/>
      <c r="HS737"/>
      <c r="HT737"/>
      <c r="HU737"/>
      <c r="HV737"/>
      <c r="HW737"/>
      <c r="HX737"/>
      <c r="HY737"/>
      <c r="HZ737"/>
      <c r="IA737"/>
      <c r="IB737"/>
      <c r="IC737"/>
      <c r="ID737"/>
      <c r="IE737"/>
      <c r="IF737"/>
      <c r="IG737"/>
      <c r="IH737"/>
      <c r="II737"/>
      <c r="IJ737"/>
      <c r="IK737"/>
      <c r="IL737"/>
      <c r="IM737"/>
      <c r="IN737"/>
      <c r="IO737"/>
      <c r="IP737"/>
      <c r="IQ737"/>
      <c r="IR737"/>
      <c r="IS737"/>
      <c r="IT737"/>
      <c r="IU737"/>
      <c r="IV737"/>
    </row>
    <row r="738" spans="1:256" ht="26.25" customHeight="1" x14ac:dyDescent="0.2">
      <c r="A738" s="137">
        <v>19</v>
      </c>
      <c r="B738" s="140" t="s">
        <v>1472</v>
      </c>
      <c r="C738" s="137">
        <v>2018</v>
      </c>
      <c r="D738" s="351">
        <v>1690</v>
      </c>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c r="HO738"/>
      <c r="HP738"/>
      <c r="HQ738"/>
      <c r="HR738"/>
      <c r="HS738"/>
      <c r="HT738"/>
      <c r="HU738"/>
      <c r="HV738"/>
      <c r="HW738"/>
      <c r="HX738"/>
      <c r="HY738"/>
      <c r="HZ738"/>
      <c r="IA738"/>
      <c r="IB738"/>
      <c r="IC738"/>
      <c r="ID738"/>
      <c r="IE738"/>
      <c r="IF738"/>
      <c r="IG738"/>
      <c r="IH738"/>
      <c r="II738"/>
      <c r="IJ738"/>
      <c r="IK738"/>
      <c r="IL738"/>
      <c r="IM738"/>
      <c r="IN738"/>
      <c r="IO738"/>
      <c r="IP738"/>
      <c r="IQ738"/>
      <c r="IR738"/>
      <c r="IS738"/>
      <c r="IT738"/>
      <c r="IU738"/>
      <c r="IV738"/>
    </row>
    <row r="739" spans="1:256" ht="26.25" customHeight="1" x14ac:dyDescent="0.2">
      <c r="A739" s="137">
        <v>20</v>
      </c>
      <c r="B739" s="140" t="s">
        <v>1472</v>
      </c>
      <c r="C739" s="137">
        <v>2018</v>
      </c>
      <c r="D739" s="351">
        <v>1690</v>
      </c>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c r="HJ739"/>
      <c r="HK739"/>
      <c r="HL739"/>
      <c r="HM739"/>
      <c r="HN739"/>
      <c r="HO739"/>
      <c r="HP739"/>
      <c r="HQ739"/>
      <c r="HR739"/>
      <c r="HS739"/>
      <c r="HT739"/>
      <c r="HU739"/>
      <c r="HV739"/>
      <c r="HW739"/>
      <c r="HX739"/>
      <c r="HY739"/>
      <c r="HZ739"/>
      <c r="IA739"/>
      <c r="IB739"/>
      <c r="IC739"/>
      <c r="ID739"/>
      <c r="IE739"/>
      <c r="IF739"/>
      <c r="IG739"/>
      <c r="IH739"/>
      <c r="II739"/>
      <c r="IJ739"/>
      <c r="IK739"/>
      <c r="IL739"/>
      <c r="IM739"/>
      <c r="IN739"/>
      <c r="IO739"/>
      <c r="IP739"/>
      <c r="IQ739"/>
      <c r="IR739"/>
      <c r="IS739"/>
      <c r="IT739"/>
      <c r="IU739"/>
      <c r="IV739"/>
    </row>
    <row r="740" spans="1:256" ht="26.25" customHeight="1" x14ac:dyDescent="0.2">
      <c r="A740" s="159">
        <v>21</v>
      </c>
      <c r="B740" s="140" t="s">
        <v>1472</v>
      </c>
      <c r="C740" s="137">
        <v>2018</v>
      </c>
      <c r="D740" s="351">
        <v>1690</v>
      </c>
      <c r="E740" s="152"/>
      <c r="F740" s="152"/>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c r="HO740"/>
      <c r="HP740"/>
      <c r="HQ740"/>
      <c r="HR740"/>
      <c r="HS740"/>
      <c r="HT740"/>
      <c r="HU740"/>
      <c r="HV740"/>
      <c r="HW740"/>
      <c r="HX740"/>
      <c r="HY740"/>
      <c r="HZ740"/>
      <c r="IA740"/>
      <c r="IB740"/>
      <c r="IC740"/>
      <c r="ID740"/>
      <c r="IE740"/>
      <c r="IF740"/>
      <c r="IG740"/>
      <c r="IH740"/>
      <c r="II740"/>
      <c r="IJ740"/>
      <c r="IK740"/>
      <c r="IL740"/>
      <c r="IM740"/>
      <c r="IN740"/>
      <c r="IO740"/>
      <c r="IP740"/>
      <c r="IQ740"/>
      <c r="IR740"/>
      <c r="IS740"/>
      <c r="IT740"/>
      <c r="IU740"/>
      <c r="IV740"/>
    </row>
    <row r="741" spans="1:256" ht="26.25" customHeight="1" x14ac:dyDescent="0.2">
      <c r="A741" s="137">
        <v>22</v>
      </c>
      <c r="B741" s="140" t="s">
        <v>1472</v>
      </c>
      <c r="C741" s="137">
        <v>2018</v>
      </c>
      <c r="D741" s="351">
        <v>1690</v>
      </c>
      <c r="E741" s="152"/>
      <c r="F741" s="152"/>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c r="HO741"/>
      <c r="HP741"/>
      <c r="HQ741"/>
      <c r="HR741"/>
      <c r="HS741"/>
      <c r="HT741"/>
      <c r="HU741"/>
      <c r="HV741"/>
      <c r="HW741"/>
      <c r="HX741"/>
      <c r="HY741"/>
      <c r="HZ741"/>
      <c r="IA741"/>
      <c r="IB741"/>
      <c r="IC741"/>
      <c r="ID741"/>
      <c r="IE741"/>
      <c r="IF741"/>
      <c r="IG741"/>
      <c r="IH741"/>
      <c r="II741"/>
      <c r="IJ741"/>
      <c r="IK741"/>
      <c r="IL741"/>
      <c r="IM741"/>
      <c r="IN741"/>
      <c r="IO741"/>
      <c r="IP741"/>
      <c r="IQ741"/>
      <c r="IR741"/>
      <c r="IS741"/>
      <c r="IT741"/>
      <c r="IU741"/>
      <c r="IV741"/>
    </row>
    <row r="742" spans="1:256" ht="26.25" customHeight="1" x14ac:dyDescent="0.2">
      <c r="A742" s="137">
        <v>23</v>
      </c>
      <c r="B742" s="140" t="s">
        <v>1472</v>
      </c>
      <c r="C742" s="137">
        <v>2018</v>
      </c>
      <c r="D742" s="351">
        <v>1690</v>
      </c>
      <c r="E742" s="152"/>
      <c r="F742" s="15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c r="HO742"/>
      <c r="HP742"/>
      <c r="HQ742"/>
      <c r="HR742"/>
      <c r="HS742"/>
      <c r="HT742"/>
      <c r="HU742"/>
      <c r="HV742"/>
      <c r="HW742"/>
      <c r="HX742"/>
      <c r="HY742"/>
      <c r="HZ742"/>
      <c r="IA742"/>
      <c r="IB742"/>
      <c r="IC742"/>
      <c r="ID742"/>
      <c r="IE742"/>
      <c r="IF742"/>
      <c r="IG742"/>
      <c r="IH742"/>
      <c r="II742"/>
      <c r="IJ742"/>
      <c r="IK742"/>
      <c r="IL742"/>
      <c r="IM742"/>
      <c r="IN742"/>
      <c r="IO742"/>
      <c r="IP742"/>
      <c r="IQ742"/>
      <c r="IR742"/>
      <c r="IS742"/>
      <c r="IT742"/>
      <c r="IU742"/>
      <c r="IV742"/>
    </row>
    <row r="743" spans="1:256" ht="26.25" customHeight="1" x14ac:dyDescent="0.2">
      <c r="A743" s="137">
        <v>24</v>
      </c>
      <c r="B743" s="140" t="s">
        <v>1472</v>
      </c>
      <c r="C743" s="137">
        <v>2018</v>
      </c>
      <c r="D743" s="351">
        <v>1690</v>
      </c>
      <c r="E743" s="152"/>
      <c r="F743" s="152"/>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c r="HO743"/>
      <c r="HP743"/>
      <c r="HQ743"/>
      <c r="HR743"/>
      <c r="HS743"/>
      <c r="HT743"/>
      <c r="HU743"/>
      <c r="HV743"/>
      <c r="HW743"/>
      <c r="HX743"/>
      <c r="HY743"/>
      <c r="HZ743"/>
      <c r="IA743"/>
      <c r="IB743"/>
      <c r="IC743"/>
      <c r="ID743"/>
      <c r="IE743"/>
      <c r="IF743"/>
      <c r="IG743"/>
      <c r="IH743"/>
      <c r="II743"/>
      <c r="IJ743"/>
      <c r="IK743"/>
      <c r="IL743"/>
      <c r="IM743"/>
      <c r="IN743"/>
      <c r="IO743"/>
      <c r="IP743"/>
      <c r="IQ743"/>
      <c r="IR743"/>
      <c r="IS743"/>
      <c r="IT743"/>
      <c r="IU743"/>
      <c r="IV743"/>
    </row>
    <row r="744" spans="1:256" ht="26.25" customHeight="1" x14ac:dyDescent="0.2">
      <c r="A744" s="159">
        <v>25</v>
      </c>
      <c r="B744" s="140" t="s">
        <v>1472</v>
      </c>
      <c r="C744" s="137">
        <v>2018</v>
      </c>
      <c r="D744" s="351">
        <v>1690</v>
      </c>
      <c r="E744" s="152"/>
      <c r="F744" s="152"/>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c r="IT744"/>
      <c r="IU744"/>
      <c r="IV744"/>
    </row>
    <row r="745" spans="1:256" ht="26.25" customHeight="1" x14ac:dyDescent="0.2">
      <c r="A745" s="137">
        <v>26</v>
      </c>
      <c r="B745" s="140" t="s">
        <v>1472</v>
      </c>
      <c r="C745" s="137">
        <v>2018</v>
      </c>
      <c r="D745" s="351">
        <v>1690</v>
      </c>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c r="GA745"/>
      <c r="GB745"/>
      <c r="GC745"/>
      <c r="GD745"/>
      <c r="GE745"/>
      <c r="GF745"/>
      <c r="GG745"/>
      <c r="GH745"/>
      <c r="GI745"/>
      <c r="GJ745"/>
      <c r="GK745"/>
      <c r="GL745"/>
      <c r="GM745"/>
      <c r="GN745"/>
      <c r="GO745"/>
      <c r="GP745"/>
      <c r="GQ745"/>
      <c r="GR745"/>
      <c r="GS745"/>
      <c r="GT745"/>
      <c r="GU745"/>
      <c r="GV745"/>
      <c r="GW745"/>
      <c r="GX745"/>
      <c r="GY745"/>
      <c r="GZ745"/>
      <c r="HA745"/>
      <c r="HB745"/>
      <c r="HC745"/>
      <c r="HD745"/>
      <c r="HE745"/>
      <c r="HF745"/>
      <c r="HG745"/>
      <c r="HH745"/>
      <c r="HI745"/>
      <c r="HJ745"/>
      <c r="HK745"/>
      <c r="HL745"/>
      <c r="HM745"/>
      <c r="HN745"/>
      <c r="HO745"/>
      <c r="HP745"/>
      <c r="HQ745"/>
      <c r="HR745"/>
      <c r="HS745"/>
      <c r="HT745"/>
      <c r="HU745"/>
      <c r="HV745"/>
      <c r="HW745"/>
      <c r="HX745"/>
      <c r="HY745"/>
      <c r="HZ745"/>
      <c r="IA745"/>
      <c r="IB745"/>
      <c r="IC745"/>
      <c r="ID745"/>
      <c r="IE745"/>
      <c r="IF745"/>
      <c r="IG745"/>
      <c r="IH745"/>
      <c r="II745"/>
      <c r="IJ745"/>
      <c r="IK745"/>
      <c r="IL745"/>
      <c r="IM745"/>
      <c r="IN745"/>
      <c r="IO745"/>
      <c r="IP745"/>
      <c r="IQ745"/>
      <c r="IR745"/>
      <c r="IS745"/>
      <c r="IT745"/>
      <c r="IU745"/>
      <c r="IV745"/>
    </row>
    <row r="746" spans="1:256" ht="26.25" customHeight="1" x14ac:dyDescent="0.2">
      <c r="A746" s="137">
        <v>27</v>
      </c>
      <c r="B746" s="140" t="s">
        <v>1472</v>
      </c>
      <c r="C746" s="137">
        <v>2018</v>
      </c>
      <c r="D746" s="351">
        <v>1690</v>
      </c>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c r="GA746"/>
      <c r="GB746"/>
      <c r="GC746"/>
      <c r="GD746"/>
      <c r="GE746"/>
      <c r="GF746"/>
      <c r="GG746"/>
      <c r="GH746"/>
      <c r="GI746"/>
      <c r="GJ746"/>
      <c r="GK746"/>
      <c r="GL746"/>
      <c r="GM746"/>
      <c r="GN746"/>
      <c r="GO746"/>
      <c r="GP746"/>
      <c r="GQ746"/>
      <c r="GR746"/>
      <c r="GS746"/>
      <c r="GT746"/>
      <c r="GU746"/>
      <c r="GV746"/>
      <c r="GW746"/>
      <c r="GX746"/>
      <c r="GY746"/>
      <c r="GZ746"/>
      <c r="HA746"/>
      <c r="HB746"/>
      <c r="HC746"/>
      <c r="HD746"/>
      <c r="HE746"/>
      <c r="HF746"/>
      <c r="HG746"/>
      <c r="HH746"/>
      <c r="HI746"/>
      <c r="HJ746"/>
      <c r="HK746"/>
      <c r="HL746"/>
      <c r="HM746"/>
      <c r="HN746"/>
      <c r="HO746"/>
      <c r="HP746"/>
      <c r="HQ746"/>
      <c r="HR746"/>
      <c r="HS746"/>
      <c r="HT746"/>
      <c r="HU746"/>
      <c r="HV746"/>
      <c r="HW746"/>
      <c r="HX746"/>
      <c r="HY746"/>
      <c r="HZ746"/>
      <c r="IA746"/>
      <c r="IB746"/>
      <c r="IC746"/>
      <c r="ID746"/>
      <c r="IE746"/>
      <c r="IF746"/>
      <c r="IG746"/>
      <c r="IH746"/>
      <c r="II746"/>
      <c r="IJ746"/>
      <c r="IK746"/>
      <c r="IL746"/>
      <c r="IM746"/>
      <c r="IN746"/>
      <c r="IO746"/>
      <c r="IP746"/>
      <c r="IQ746"/>
      <c r="IR746"/>
      <c r="IS746"/>
      <c r="IT746"/>
      <c r="IU746"/>
      <c r="IV746"/>
    </row>
    <row r="747" spans="1:256" s="152" customFormat="1" ht="26.25" customHeight="1" x14ac:dyDescent="0.2">
      <c r="A747" s="137">
        <v>28</v>
      </c>
      <c r="B747" s="140" t="s">
        <v>1472</v>
      </c>
      <c r="C747" s="137">
        <v>2018</v>
      </c>
      <c r="D747" s="351">
        <v>1690</v>
      </c>
    </row>
    <row r="748" spans="1:256" s="152" customFormat="1" ht="26.25" customHeight="1" x14ac:dyDescent="0.2">
      <c r="A748" s="159">
        <v>29</v>
      </c>
      <c r="B748" s="140" t="s">
        <v>1154</v>
      </c>
      <c r="C748" s="137">
        <v>2018</v>
      </c>
      <c r="D748" s="351">
        <v>7700</v>
      </c>
    </row>
    <row r="749" spans="1:256" ht="26.25" customHeight="1" x14ac:dyDescent="0.2">
      <c r="A749" s="137">
        <v>1</v>
      </c>
      <c r="B749" s="181" t="s">
        <v>1475</v>
      </c>
      <c r="C749" s="137">
        <v>2013</v>
      </c>
      <c r="D749" s="358">
        <v>460</v>
      </c>
      <c r="E749" s="152"/>
      <c r="F749" s="152"/>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c r="HO749"/>
      <c r="HP749"/>
      <c r="HQ749"/>
      <c r="HR749"/>
      <c r="HS749"/>
      <c r="HT749"/>
      <c r="HU749"/>
      <c r="HV749"/>
      <c r="HW749"/>
      <c r="HX749"/>
      <c r="HY749"/>
      <c r="HZ749"/>
      <c r="IA749"/>
      <c r="IB749"/>
      <c r="IC749"/>
      <c r="ID749"/>
      <c r="IE749"/>
      <c r="IF749"/>
      <c r="IG749"/>
      <c r="IH749"/>
      <c r="II749"/>
      <c r="IJ749"/>
      <c r="IK749"/>
      <c r="IL749"/>
      <c r="IM749"/>
      <c r="IN749"/>
      <c r="IO749"/>
      <c r="IP749"/>
      <c r="IQ749"/>
      <c r="IR749"/>
      <c r="IS749"/>
      <c r="IT749"/>
      <c r="IU749"/>
      <c r="IV749"/>
    </row>
    <row r="750" spans="1:256" ht="26.25" customHeight="1" x14ac:dyDescent="0.2">
      <c r="A750" s="137">
        <v>2</v>
      </c>
      <c r="B750" s="181" t="s">
        <v>1472</v>
      </c>
      <c r="C750" s="137">
        <v>2014</v>
      </c>
      <c r="D750" s="358">
        <v>1680</v>
      </c>
      <c r="E750" s="152"/>
      <c r="F750" s="152"/>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c r="HJ750"/>
      <c r="HK750"/>
      <c r="HL750"/>
      <c r="HM750"/>
      <c r="HN750"/>
      <c r="HO750"/>
      <c r="HP750"/>
      <c r="HQ750"/>
      <c r="HR750"/>
      <c r="HS750"/>
      <c r="HT750"/>
      <c r="HU750"/>
      <c r="HV750"/>
      <c r="HW750"/>
      <c r="HX750"/>
      <c r="HY750"/>
      <c r="HZ750"/>
      <c r="IA750"/>
      <c r="IB750"/>
      <c r="IC750"/>
      <c r="ID750"/>
      <c r="IE750"/>
      <c r="IF750"/>
      <c r="IG750"/>
      <c r="IH750"/>
      <c r="II750"/>
      <c r="IJ750"/>
      <c r="IK750"/>
      <c r="IL750"/>
      <c r="IM750"/>
      <c r="IN750"/>
      <c r="IO750"/>
      <c r="IP750"/>
      <c r="IQ750"/>
      <c r="IR750"/>
      <c r="IS750"/>
      <c r="IT750"/>
      <c r="IU750"/>
      <c r="IV750"/>
    </row>
    <row r="751" spans="1:256" ht="26.25" customHeight="1" x14ac:dyDescent="0.2">
      <c r="A751" s="137">
        <v>3</v>
      </c>
      <c r="B751" s="181" t="s">
        <v>1472</v>
      </c>
      <c r="C751" s="137">
        <v>2015</v>
      </c>
      <c r="D751" s="358">
        <v>1975</v>
      </c>
      <c r="E751" s="152"/>
      <c r="F751" s="152"/>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c r="HJ751"/>
      <c r="HK751"/>
      <c r="HL751"/>
      <c r="HM751"/>
      <c r="HN751"/>
      <c r="HO751"/>
      <c r="HP751"/>
      <c r="HQ751"/>
      <c r="HR751"/>
      <c r="HS751"/>
      <c r="HT751"/>
      <c r="HU751"/>
      <c r="HV751"/>
      <c r="HW751"/>
      <c r="HX751"/>
      <c r="HY751"/>
      <c r="HZ751"/>
      <c r="IA751"/>
      <c r="IB751"/>
      <c r="IC751"/>
      <c r="ID751"/>
      <c r="IE751"/>
      <c r="IF751"/>
      <c r="IG751"/>
      <c r="IH751"/>
      <c r="II751"/>
      <c r="IJ751"/>
      <c r="IK751"/>
      <c r="IL751"/>
      <c r="IM751"/>
      <c r="IN751"/>
      <c r="IO751"/>
      <c r="IP751"/>
      <c r="IQ751"/>
      <c r="IR751"/>
      <c r="IS751"/>
      <c r="IT751"/>
      <c r="IU751"/>
      <c r="IV751"/>
    </row>
    <row r="752" spans="1:256" ht="26.25" customHeight="1" x14ac:dyDescent="0.2">
      <c r="A752" s="137">
        <v>4</v>
      </c>
      <c r="B752" s="181" t="s">
        <v>1472</v>
      </c>
      <c r="C752" s="137">
        <v>2016</v>
      </c>
      <c r="D752" s="358">
        <v>2400</v>
      </c>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c r="HJ752"/>
      <c r="HK752"/>
      <c r="HL752"/>
      <c r="HM752"/>
      <c r="HN752"/>
      <c r="HO752"/>
      <c r="HP752"/>
      <c r="HQ752"/>
      <c r="HR752"/>
      <c r="HS752"/>
      <c r="HT752"/>
      <c r="HU752"/>
      <c r="HV752"/>
      <c r="HW752"/>
      <c r="HX752"/>
      <c r="HY752"/>
      <c r="HZ752"/>
      <c r="IA752"/>
      <c r="IB752"/>
      <c r="IC752"/>
      <c r="ID752"/>
      <c r="IE752"/>
      <c r="IF752"/>
      <c r="IG752"/>
      <c r="IH752"/>
      <c r="II752"/>
      <c r="IJ752"/>
      <c r="IK752"/>
      <c r="IL752"/>
      <c r="IM752"/>
      <c r="IN752"/>
      <c r="IO752"/>
      <c r="IP752"/>
      <c r="IQ752"/>
      <c r="IR752"/>
      <c r="IS752"/>
      <c r="IT752"/>
      <c r="IU752"/>
      <c r="IV752"/>
    </row>
    <row r="753" spans="1:256" ht="26.25" customHeight="1" x14ac:dyDescent="0.2">
      <c r="A753" s="137">
        <v>5</v>
      </c>
      <c r="B753" s="181" t="s">
        <v>1473</v>
      </c>
      <c r="C753" s="137">
        <v>2016</v>
      </c>
      <c r="D753" s="358">
        <v>399</v>
      </c>
      <c r="E753" s="152"/>
      <c r="F753" s="152"/>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c r="IQ753"/>
      <c r="IR753"/>
      <c r="IS753"/>
      <c r="IT753"/>
      <c r="IU753"/>
      <c r="IV753"/>
    </row>
    <row r="754" spans="1:256" ht="26.25" customHeight="1" x14ac:dyDescent="0.2">
      <c r="A754" s="137">
        <v>6</v>
      </c>
      <c r="B754" s="181" t="s">
        <v>1472</v>
      </c>
      <c r="C754" s="137">
        <v>2016</v>
      </c>
      <c r="D754" s="358">
        <v>1989</v>
      </c>
      <c r="E754" s="152"/>
      <c r="F754" s="152"/>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c r="HJ754"/>
      <c r="HK754"/>
      <c r="HL754"/>
      <c r="HM754"/>
      <c r="HN754"/>
      <c r="HO754"/>
      <c r="HP754"/>
      <c r="HQ754"/>
      <c r="HR754"/>
      <c r="HS754"/>
      <c r="HT754"/>
      <c r="HU754"/>
      <c r="HV754"/>
      <c r="HW754"/>
      <c r="HX754"/>
      <c r="HY754"/>
      <c r="HZ754"/>
      <c r="IA754"/>
      <c r="IB754"/>
      <c r="IC754"/>
      <c r="ID754"/>
      <c r="IE754"/>
      <c r="IF754"/>
      <c r="IG754"/>
      <c r="IH754"/>
      <c r="II754"/>
      <c r="IJ754"/>
      <c r="IK754"/>
      <c r="IL754"/>
      <c r="IM754"/>
      <c r="IN754"/>
      <c r="IO754"/>
      <c r="IP754"/>
      <c r="IQ754"/>
      <c r="IR754"/>
      <c r="IS754"/>
      <c r="IT754"/>
      <c r="IU754"/>
      <c r="IV754"/>
    </row>
    <row r="755" spans="1:256" s="152" customFormat="1" ht="26.25" customHeight="1" x14ac:dyDescent="0.2">
      <c r="A755" s="137">
        <v>7</v>
      </c>
      <c r="B755" s="181" t="s">
        <v>1472</v>
      </c>
      <c r="C755" s="137">
        <v>2016</v>
      </c>
      <c r="D755" s="358">
        <v>1989</v>
      </c>
    </row>
    <row r="756" spans="1:256" s="152" customFormat="1" ht="26.25" customHeight="1" x14ac:dyDescent="0.2">
      <c r="A756" s="137">
        <v>8</v>
      </c>
      <c r="B756" s="181" t="s">
        <v>1476</v>
      </c>
      <c r="C756" s="137">
        <v>2014</v>
      </c>
      <c r="D756" s="358">
        <v>317</v>
      </c>
    </row>
    <row r="757" spans="1:256" s="152" customFormat="1" ht="26.25" customHeight="1" x14ac:dyDescent="0.2">
      <c r="A757" s="137">
        <v>9</v>
      </c>
      <c r="B757" s="181" t="s">
        <v>1476</v>
      </c>
      <c r="C757" s="137">
        <v>2014</v>
      </c>
      <c r="D757" s="358">
        <v>329</v>
      </c>
    </row>
    <row r="758" spans="1:256" s="152" customFormat="1" ht="26.25" customHeight="1" x14ac:dyDescent="0.2">
      <c r="A758" s="137">
        <v>10</v>
      </c>
      <c r="B758" s="181" t="s">
        <v>1477</v>
      </c>
      <c r="C758" s="137">
        <v>2015</v>
      </c>
      <c r="D758" s="358">
        <v>799</v>
      </c>
    </row>
    <row r="759" spans="1:256" s="152" customFormat="1" ht="26.25" customHeight="1" x14ac:dyDescent="0.2">
      <c r="A759" s="137">
        <v>11</v>
      </c>
      <c r="B759" s="181" t="s">
        <v>1472</v>
      </c>
      <c r="C759" s="137">
        <v>2015</v>
      </c>
      <c r="D759" s="358">
        <v>1360</v>
      </c>
    </row>
    <row r="760" spans="1:256" s="152" customFormat="1" ht="26.25" customHeight="1" x14ac:dyDescent="0.2">
      <c r="A760" s="137">
        <v>12</v>
      </c>
      <c r="B760" s="181" t="s">
        <v>1473</v>
      </c>
      <c r="C760" s="137">
        <v>2016</v>
      </c>
      <c r="D760" s="358">
        <v>440</v>
      </c>
      <c r="E760"/>
      <c r="F760"/>
    </row>
    <row r="761" spans="1:256" s="152" customFormat="1" ht="26.25" customHeight="1" x14ac:dyDescent="0.2">
      <c r="A761" s="137">
        <v>13</v>
      </c>
      <c r="B761" s="181" t="s">
        <v>1472</v>
      </c>
      <c r="C761" s="137">
        <v>2013</v>
      </c>
      <c r="D761" s="358">
        <v>1511</v>
      </c>
      <c r="E761"/>
      <c r="F761"/>
    </row>
    <row r="762" spans="1:256" s="152" customFormat="1" ht="26.25" customHeight="1" x14ac:dyDescent="0.2">
      <c r="A762" s="137">
        <v>14</v>
      </c>
      <c r="B762" s="181" t="s">
        <v>1472</v>
      </c>
      <c r="C762" s="137">
        <v>2013</v>
      </c>
      <c r="D762" s="358">
        <v>1511</v>
      </c>
      <c r="E762"/>
      <c r="F762"/>
    </row>
    <row r="763" spans="1:256" s="152" customFormat="1" ht="26.25" customHeight="1" x14ac:dyDescent="0.2">
      <c r="A763" s="137">
        <v>15</v>
      </c>
      <c r="B763" s="181" t="s">
        <v>1478</v>
      </c>
      <c r="C763" s="137">
        <v>2013</v>
      </c>
      <c r="D763" s="358">
        <v>3810</v>
      </c>
      <c r="E763"/>
      <c r="F763"/>
    </row>
    <row r="764" spans="1:256" s="152" customFormat="1" ht="26.25" customHeight="1" x14ac:dyDescent="0.2">
      <c r="A764" s="137">
        <v>16</v>
      </c>
      <c r="B764" s="181" t="s">
        <v>1357</v>
      </c>
      <c r="C764" s="137">
        <v>2014</v>
      </c>
      <c r="D764" s="358">
        <v>3060</v>
      </c>
      <c r="E764"/>
      <c r="F764"/>
    </row>
    <row r="765" spans="1:256" s="152" customFormat="1" ht="26.25" customHeight="1" x14ac:dyDescent="0.2">
      <c r="A765" s="137">
        <v>17</v>
      </c>
      <c r="B765" s="181" t="s">
        <v>1478</v>
      </c>
      <c r="C765" s="137">
        <v>2015</v>
      </c>
      <c r="D765" s="358">
        <v>2940</v>
      </c>
      <c r="E765"/>
      <c r="F765"/>
    </row>
    <row r="766" spans="1:256" s="152" customFormat="1" ht="26.25" customHeight="1" x14ac:dyDescent="0.2">
      <c r="A766" s="137">
        <v>18</v>
      </c>
      <c r="B766" s="181" t="s">
        <v>1472</v>
      </c>
      <c r="C766" s="137">
        <v>2016</v>
      </c>
      <c r="D766" s="358">
        <v>1779</v>
      </c>
      <c r="E766"/>
      <c r="F766"/>
    </row>
    <row r="767" spans="1:256" s="152" customFormat="1" ht="26.25" customHeight="1" x14ac:dyDescent="0.2">
      <c r="A767" s="137">
        <v>19</v>
      </c>
      <c r="B767" s="181" t="s">
        <v>1473</v>
      </c>
      <c r="C767" s="137">
        <v>2017</v>
      </c>
      <c r="D767" s="358">
        <v>365</v>
      </c>
      <c r="E767"/>
      <c r="F767"/>
    </row>
    <row r="768" spans="1:256" s="152" customFormat="1" ht="26.25" customHeight="1" x14ac:dyDescent="0.2">
      <c r="A768" s="137">
        <v>20</v>
      </c>
      <c r="B768" s="181" t="s">
        <v>1357</v>
      </c>
      <c r="C768" s="137">
        <v>2015</v>
      </c>
      <c r="D768" s="358">
        <v>5120</v>
      </c>
      <c r="E768"/>
      <c r="F768"/>
    </row>
    <row r="769" spans="1:256" s="152" customFormat="1" ht="26.25" customHeight="1" x14ac:dyDescent="0.2">
      <c r="A769" s="137">
        <v>21</v>
      </c>
      <c r="B769" s="181" t="s">
        <v>1472</v>
      </c>
      <c r="C769" s="137">
        <v>2015</v>
      </c>
      <c r="D769" s="358">
        <v>1648</v>
      </c>
      <c r="E769"/>
      <c r="F769"/>
    </row>
    <row r="770" spans="1:256" s="152" customFormat="1" ht="26.25" customHeight="1" x14ac:dyDescent="0.2">
      <c r="A770" s="137">
        <v>22</v>
      </c>
      <c r="B770" s="181" t="s">
        <v>1472</v>
      </c>
      <c r="C770" s="137">
        <v>2016</v>
      </c>
      <c r="D770" s="358">
        <v>1989</v>
      </c>
      <c r="E770"/>
      <c r="F770"/>
    </row>
    <row r="771" spans="1:256" s="152" customFormat="1" ht="26.25" customHeight="1" x14ac:dyDescent="0.2">
      <c r="A771" s="137">
        <v>23</v>
      </c>
      <c r="B771" s="181" t="s">
        <v>1473</v>
      </c>
      <c r="C771" s="137">
        <v>2017</v>
      </c>
      <c r="D771" s="358">
        <v>519</v>
      </c>
      <c r="E771"/>
      <c r="F771"/>
    </row>
    <row r="772" spans="1:256" s="152" customFormat="1" ht="26.25" customHeight="1" x14ac:dyDescent="0.2">
      <c r="A772" s="137">
        <v>24</v>
      </c>
      <c r="B772" s="181" t="s">
        <v>1479</v>
      </c>
      <c r="C772" s="137">
        <v>2018</v>
      </c>
      <c r="D772" s="358">
        <v>9800</v>
      </c>
      <c r="E772"/>
      <c r="F772"/>
    </row>
    <row r="773" spans="1:256" ht="26.25" customHeight="1" x14ac:dyDescent="0.2">
      <c r="A773" s="182"/>
      <c r="B773" s="146" t="s">
        <v>457</v>
      </c>
      <c r="C773" s="145"/>
      <c r="D773" s="342">
        <f>SUM(D720:D772)</f>
        <v>145312</v>
      </c>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c r="HJ773"/>
      <c r="HK773"/>
      <c r="HL773"/>
      <c r="HM773"/>
      <c r="HN773"/>
      <c r="HO773"/>
      <c r="HP773"/>
      <c r="HQ773"/>
      <c r="HR773"/>
      <c r="HS773"/>
      <c r="HT773"/>
      <c r="HU773"/>
      <c r="HV773"/>
      <c r="HW773"/>
      <c r="HX773"/>
      <c r="HY773"/>
      <c r="HZ773"/>
      <c r="IA773"/>
      <c r="IB773"/>
      <c r="IC773"/>
      <c r="ID773"/>
      <c r="IE773"/>
      <c r="IF773"/>
      <c r="IG773"/>
      <c r="IH773"/>
      <c r="II773"/>
      <c r="IJ773"/>
      <c r="IK773"/>
      <c r="IL773"/>
      <c r="IM773"/>
      <c r="IN773"/>
      <c r="IO773"/>
      <c r="IP773"/>
      <c r="IQ773"/>
      <c r="IR773"/>
      <c r="IS773"/>
      <c r="IT773"/>
      <c r="IU773"/>
      <c r="IV773"/>
    </row>
    <row r="774" spans="1:256" ht="26.25" customHeight="1" x14ac:dyDescent="0.2">
      <c r="A774" s="427" t="s">
        <v>1163</v>
      </c>
      <c r="B774" s="427"/>
      <c r="C774" s="427"/>
      <c r="D774" s="427"/>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c r="HJ774"/>
      <c r="HK774"/>
      <c r="HL774"/>
      <c r="HM774"/>
      <c r="HN774"/>
      <c r="HO774"/>
      <c r="HP774"/>
      <c r="HQ774"/>
      <c r="HR774"/>
      <c r="HS774"/>
      <c r="HT774"/>
      <c r="HU774"/>
      <c r="HV774"/>
      <c r="HW774"/>
      <c r="HX774"/>
      <c r="HY774"/>
      <c r="HZ774"/>
      <c r="IA774"/>
      <c r="IB774"/>
      <c r="IC774"/>
      <c r="ID774"/>
      <c r="IE774"/>
      <c r="IF774"/>
      <c r="IG774"/>
      <c r="IH774"/>
      <c r="II774"/>
      <c r="IJ774"/>
      <c r="IK774"/>
      <c r="IL774"/>
      <c r="IM774"/>
      <c r="IN774"/>
      <c r="IO774"/>
      <c r="IP774"/>
      <c r="IQ774"/>
      <c r="IR774"/>
      <c r="IS774"/>
      <c r="IT774"/>
      <c r="IU774"/>
      <c r="IV774"/>
    </row>
    <row r="775" spans="1:256" ht="26.25" customHeight="1" x14ac:dyDescent="0.2">
      <c r="A775" s="137">
        <v>1</v>
      </c>
      <c r="B775" s="140" t="s">
        <v>1422</v>
      </c>
      <c r="C775" s="137">
        <v>2013</v>
      </c>
      <c r="D775" s="340">
        <v>2450</v>
      </c>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c r="GA775"/>
      <c r="GB775"/>
      <c r="GC775"/>
      <c r="GD775"/>
      <c r="GE775"/>
      <c r="GF775"/>
      <c r="GG775"/>
      <c r="GH775"/>
      <c r="GI775"/>
      <c r="GJ775"/>
      <c r="GK775"/>
      <c r="GL775"/>
      <c r="GM775"/>
      <c r="GN775"/>
      <c r="GO775"/>
      <c r="GP775"/>
      <c r="GQ775"/>
      <c r="GR775"/>
      <c r="GS775"/>
      <c r="GT775"/>
      <c r="GU775"/>
      <c r="GV775"/>
      <c r="GW775"/>
      <c r="GX775"/>
      <c r="GY775"/>
      <c r="GZ775"/>
      <c r="HA775"/>
      <c r="HB775"/>
      <c r="HC775"/>
      <c r="HD775"/>
      <c r="HE775"/>
      <c r="HF775"/>
      <c r="HG775"/>
      <c r="HH775"/>
      <c r="HI775"/>
      <c r="HJ775"/>
      <c r="HK775"/>
      <c r="HL775"/>
      <c r="HM775"/>
      <c r="HN775"/>
      <c r="HO775"/>
      <c r="HP775"/>
      <c r="HQ775"/>
      <c r="HR775"/>
      <c r="HS775"/>
      <c r="HT775"/>
      <c r="HU775"/>
      <c r="HV775"/>
      <c r="HW775"/>
      <c r="HX775"/>
      <c r="HY775"/>
      <c r="HZ775"/>
      <c r="IA775"/>
      <c r="IB775"/>
      <c r="IC775"/>
      <c r="ID775"/>
      <c r="IE775"/>
      <c r="IF775"/>
      <c r="IG775"/>
      <c r="IH775"/>
      <c r="II775"/>
      <c r="IJ775"/>
      <c r="IK775"/>
      <c r="IL775"/>
      <c r="IM775"/>
      <c r="IN775"/>
      <c r="IO775"/>
      <c r="IP775"/>
      <c r="IQ775"/>
      <c r="IR775"/>
      <c r="IS775"/>
      <c r="IT775"/>
      <c r="IU775"/>
      <c r="IV775"/>
    </row>
    <row r="776" spans="1:256" ht="26.25" customHeight="1" x14ac:dyDescent="0.2">
      <c r="A776" s="137">
        <v>2</v>
      </c>
      <c r="B776" s="140" t="s">
        <v>1480</v>
      </c>
      <c r="C776" s="137">
        <v>2014</v>
      </c>
      <c r="D776" s="340">
        <v>1664</v>
      </c>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c r="GA776"/>
      <c r="GB776"/>
      <c r="GC776"/>
      <c r="GD776"/>
      <c r="GE776"/>
      <c r="GF776"/>
      <c r="GG776"/>
      <c r="GH776"/>
      <c r="GI776"/>
      <c r="GJ776"/>
      <c r="GK776"/>
      <c r="GL776"/>
      <c r="GM776"/>
      <c r="GN776"/>
      <c r="GO776"/>
      <c r="GP776"/>
      <c r="GQ776"/>
      <c r="GR776"/>
      <c r="GS776"/>
      <c r="GT776"/>
      <c r="GU776"/>
      <c r="GV776"/>
      <c r="GW776"/>
      <c r="GX776"/>
      <c r="GY776"/>
      <c r="GZ776"/>
      <c r="HA776"/>
      <c r="HB776"/>
      <c r="HC776"/>
      <c r="HD776"/>
      <c r="HE776"/>
      <c r="HF776"/>
      <c r="HG776"/>
      <c r="HH776"/>
      <c r="HI776"/>
      <c r="HJ776"/>
      <c r="HK776"/>
      <c r="HL776"/>
      <c r="HM776"/>
      <c r="HN776"/>
      <c r="HO776"/>
      <c r="HP776"/>
      <c r="HQ776"/>
      <c r="HR776"/>
      <c r="HS776"/>
      <c r="HT776"/>
      <c r="HU776"/>
      <c r="HV776"/>
      <c r="HW776"/>
      <c r="HX776"/>
      <c r="HY776"/>
      <c r="HZ776"/>
      <c r="IA776"/>
      <c r="IB776"/>
      <c r="IC776"/>
      <c r="ID776"/>
      <c r="IE776"/>
      <c r="IF776"/>
      <c r="IG776"/>
      <c r="IH776"/>
      <c r="II776"/>
      <c r="IJ776"/>
      <c r="IK776"/>
      <c r="IL776"/>
      <c r="IM776"/>
      <c r="IN776"/>
      <c r="IO776"/>
      <c r="IP776"/>
      <c r="IQ776"/>
      <c r="IR776"/>
      <c r="IS776"/>
      <c r="IT776"/>
      <c r="IU776"/>
      <c r="IV776"/>
    </row>
    <row r="777" spans="1:256" ht="26.25" customHeight="1" x14ac:dyDescent="0.2">
      <c r="A777" s="137">
        <v>3</v>
      </c>
      <c r="B777" s="140" t="s">
        <v>1480</v>
      </c>
      <c r="C777" s="137">
        <v>2014</v>
      </c>
      <c r="D777" s="340">
        <v>1899</v>
      </c>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c r="GA777"/>
      <c r="GB777"/>
      <c r="GC777"/>
      <c r="GD777"/>
      <c r="GE777"/>
      <c r="GF777"/>
      <c r="GG777"/>
      <c r="GH777"/>
      <c r="GI777"/>
      <c r="GJ777"/>
      <c r="GK777"/>
      <c r="GL777"/>
      <c r="GM777"/>
      <c r="GN777"/>
      <c r="GO777"/>
      <c r="GP777"/>
      <c r="GQ777"/>
      <c r="GR777"/>
      <c r="GS777"/>
      <c r="GT777"/>
      <c r="GU777"/>
      <c r="GV777"/>
      <c r="GW777"/>
      <c r="GX777"/>
      <c r="GY777"/>
      <c r="GZ777"/>
      <c r="HA777"/>
      <c r="HB777"/>
      <c r="HC777"/>
      <c r="HD777"/>
      <c r="HE777"/>
      <c r="HF777"/>
      <c r="HG777"/>
      <c r="HH777"/>
      <c r="HI777"/>
      <c r="HJ777"/>
      <c r="HK777"/>
      <c r="HL777"/>
      <c r="HM777"/>
      <c r="HN777"/>
      <c r="HO777"/>
      <c r="HP777"/>
      <c r="HQ777"/>
      <c r="HR777"/>
      <c r="HS777"/>
      <c r="HT777"/>
      <c r="HU777"/>
      <c r="HV777"/>
      <c r="HW777"/>
      <c r="HX777"/>
      <c r="HY777"/>
      <c r="HZ777"/>
      <c r="IA777"/>
      <c r="IB777"/>
      <c r="IC777"/>
      <c r="ID777"/>
      <c r="IE777"/>
      <c r="IF777"/>
      <c r="IG777"/>
      <c r="IH777"/>
      <c r="II777"/>
      <c r="IJ777"/>
      <c r="IK777"/>
      <c r="IL777"/>
      <c r="IM777"/>
      <c r="IN777"/>
      <c r="IO777"/>
      <c r="IP777"/>
      <c r="IQ777"/>
      <c r="IR777"/>
      <c r="IS777"/>
      <c r="IT777"/>
      <c r="IU777"/>
      <c r="IV777"/>
    </row>
    <row r="778" spans="1:256" ht="26.25" customHeight="1" x14ac:dyDescent="0.2">
      <c r="A778" s="137">
        <v>4</v>
      </c>
      <c r="B778" s="140" t="s">
        <v>1480</v>
      </c>
      <c r="C778" s="137">
        <v>2016</v>
      </c>
      <c r="D778" s="340">
        <v>18879</v>
      </c>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c r="HJ778"/>
      <c r="HK778"/>
      <c r="HL778"/>
      <c r="HM778"/>
      <c r="HN778"/>
      <c r="HO778"/>
      <c r="HP778"/>
      <c r="HQ778"/>
      <c r="HR778"/>
      <c r="HS778"/>
      <c r="HT778"/>
      <c r="HU778"/>
      <c r="HV778"/>
      <c r="HW778"/>
      <c r="HX778"/>
      <c r="HY778"/>
      <c r="HZ778"/>
      <c r="IA778"/>
      <c r="IB778"/>
      <c r="IC778"/>
      <c r="ID778"/>
      <c r="IE778"/>
      <c r="IF778"/>
      <c r="IG778"/>
      <c r="IH778"/>
      <c r="II778"/>
      <c r="IJ778"/>
      <c r="IK778"/>
      <c r="IL778"/>
      <c r="IM778"/>
      <c r="IN778"/>
      <c r="IO778"/>
      <c r="IP778"/>
      <c r="IQ778"/>
      <c r="IR778"/>
      <c r="IS778"/>
      <c r="IT778"/>
      <c r="IU778"/>
      <c r="IV778"/>
    </row>
    <row r="779" spans="1:256" ht="26.25" customHeight="1" x14ac:dyDescent="0.2">
      <c r="A779" s="137">
        <v>5</v>
      </c>
      <c r="B779" s="140" t="s">
        <v>1480</v>
      </c>
      <c r="C779" s="137">
        <v>2017</v>
      </c>
      <c r="D779" s="340">
        <v>2638</v>
      </c>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c r="HJ779"/>
      <c r="HK779"/>
      <c r="HL779"/>
      <c r="HM779"/>
      <c r="HN779"/>
      <c r="HO779"/>
      <c r="HP779"/>
      <c r="HQ779"/>
      <c r="HR779"/>
      <c r="HS779"/>
      <c r="HT779"/>
      <c r="HU779"/>
      <c r="HV779"/>
      <c r="HW779"/>
      <c r="HX779"/>
      <c r="HY779"/>
      <c r="HZ779"/>
      <c r="IA779"/>
      <c r="IB779"/>
      <c r="IC779"/>
      <c r="ID779"/>
      <c r="IE779"/>
      <c r="IF779"/>
      <c r="IG779"/>
      <c r="IH779"/>
      <c r="II779"/>
      <c r="IJ779"/>
      <c r="IK779"/>
      <c r="IL779"/>
      <c r="IM779"/>
      <c r="IN779"/>
      <c r="IO779"/>
      <c r="IP779"/>
      <c r="IQ779"/>
      <c r="IR779"/>
      <c r="IS779"/>
      <c r="IT779"/>
      <c r="IU779"/>
      <c r="IV779"/>
    </row>
    <row r="780" spans="1:256" ht="26.25" customHeight="1" x14ac:dyDescent="0.2">
      <c r="A780" s="137">
        <v>6</v>
      </c>
      <c r="B780" s="140" t="s">
        <v>1434</v>
      </c>
      <c r="C780" s="137">
        <v>2017</v>
      </c>
      <c r="D780" s="340">
        <v>3690</v>
      </c>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c r="GA780"/>
      <c r="GB780"/>
      <c r="GC780"/>
      <c r="GD780"/>
      <c r="GE780"/>
      <c r="GF780"/>
      <c r="GG780"/>
      <c r="GH780"/>
      <c r="GI780"/>
      <c r="GJ780"/>
      <c r="GK780"/>
      <c r="GL780"/>
      <c r="GM780"/>
      <c r="GN780"/>
      <c r="GO780"/>
      <c r="GP780"/>
      <c r="GQ780"/>
      <c r="GR780"/>
      <c r="GS780"/>
      <c r="GT780"/>
      <c r="GU780"/>
      <c r="GV780"/>
      <c r="GW780"/>
      <c r="GX780"/>
      <c r="GY780"/>
      <c r="GZ780"/>
      <c r="HA780"/>
      <c r="HB780"/>
      <c r="HC780"/>
      <c r="HD780"/>
      <c r="HE780"/>
      <c r="HF780"/>
      <c r="HG780"/>
      <c r="HH780"/>
      <c r="HI780"/>
      <c r="HJ780"/>
      <c r="HK780"/>
      <c r="HL780"/>
      <c r="HM780"/>
      <c r="HN780"/>
      <c r="HO780"/>
      <c r="HP780"/>
      <c r="HQ780"/>
      <c r="HR780"/>
      <c r="HS780"/>
      <c r="HT780"/>
      <c r="HU780"/>
      <c r="HV780"/>
      <c r="HW780"/>
      <c r="HX780"/>
      <c r="HY780"/>
      <c r="HZ780"/>
      <c r="IA780"/>
      <c r="IB780"/>
      <c r="IC780"/>
      <c r="ID780"/>
      <c r="IE780"/>
      <c r="IF780"/>
      <c r="IG780"/>
      <c r="IH780"/>
      <c r="II780"/>
      <c r="IJ780"/>
      <c r="IK780"/>
      <c r="IL780"/>
      <c r="IM780"/>
      <c r="IN780"/>
      <c r="IO780"/>
      <c r="IP780"/>
      <c r="IQ780"/>
      <c r="IR780"/>
      <c r="IS780"/>
      <c r="IT780"/>
      <c r="IU780"/>
      <c r="IV780"/>
    </row>
    <row r="781" spans="1:256" ht="26.25" customHeight="1" x14ac:dyDescent="0.2">
      <c r="A781" s="137">
        <v>7</v>
      </c>
      <c r="B781" s="140" t="s">
        <v>1481</v>
      </c>
      <c r="C781" s="137">
        <v>2013</v>
      </c>
      <c r="D781" s="340">
        <v>570</v>
      </c>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c r="GA781"/>
      <c r="GB781"/>
      <c r="GC781"/>
      <c r="GD781"/>
      <c r="GE781"/>
      <c r="GF781"/>
      <c r="GG781"/>
      <c r="GH781"/>
      <c r="GI781"/>
      <c r="GJ781"/>
      <c r="GK781"/>
      <c r="GL781"/>
      <c r="GM781"/>
      <c r="GN781"/>
      <c r="GO781"/>
      <c r="GP781"/>
      <c r="GQ781"/>
      <c r="GR781"/>
      <c r="GS781"/>
      <c r="GT781"/>
      <c r="GU781"/>
      <c r="GV781"/>
      <c r="GW781"/>
      <c r="GX781"/>
      <c r="GY781"/>
      <c r="GZ781"/>
      <c r="HA781"/>
      <c r="HB781"/>
      <c r="HC781"/>
      <c r="HD781"/>
      <c r="HE781"/>
      <c r="HF781"/>
      <c r="HG781"/>
      <c r="HH781"/>
      <c r="HI781"/>
      <c r="HJ781"/>
      <c r="HK781"/>
      <c r="HL781"/>
      <c r="HM781"/>
      <c r="HN781"/>
      <c r="HO781"/>
      <c r="HP781"/>
      <c r="HQ781"/>
      <c r="HR781"/>
      <c r="HS781"/>
      <c r="HT781"/>
      <c r="HU781"/>
      <c r="HV781"/>
      <c r="HW781"/>
      <c r="HX781"/>
      <c r="HY781"/>
      <c r="HZ781"/>
      <c r="IA781"/>
      <c r="IB781"/>
      <c r="IC781"/>
      <c r="ID781"/>
      <c r="IE781"/>
      <c r="IF781"/>
      <c r="IG781"/>
      <c r="IH781"/>
      <c r="II781"/>
      <c r="IJ781"/>
      <c r="IK781"/>
      <c r="IL781"/>
      <c r="IM781"/>
      <c r="IN781"/>
      <c r="IO781"/>
      <c r="IP781"/>
      <c r="IQ781"/>
      <c r="IR781"/>
      <c r="IS781"/>
      <c r="IT781"/>
      <c r="IU781"/>
      <c r="IV781"/>
    </row>
    <row r="782" spans="1:256" ht="26.25" customHeight="1" x14ac:dyDescent="0.2">
      <c r="A782" s="137">
        <v>8</v>
      </c>
      <c r="B782" s="140" t="s">
        <v>1424</v>
      </c>
      <c r="C782" s="137">
        <v>2014</v>
      </c>
      <c r="D782" s="340">
        <v>351.2</v>
      </c>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c r="HJ782"/>
      <c r="HK782"/>
      <c r="HL782"/>
      <c r="HM782"/>
      <c r="HN782"/>
      <c r="HO782"/>
      <c r="HP782"/>
      <c r="HQ782"/>
      <c r="HR782"/>
      <c r="HS782"/>
      <c r="HT782"/>
      <c r="HU782"/>
      <c r="HV782"/>
      <c r="HW782"/>
      <c r="HX782"/>
      <c r="HY782"/>
      <c r="HZ782"/>
      <c r="IA782"/>
      <c r="IB782"/>
      <c r="IC782"/>
      <c r="ID782"/>
      <c r="IE782"/>
      <c r="IF782"/>
      <c r="IG782"/>
      <c r="IH782"/>
      <c r="II782"/>
      <c r="IJ782"/>
      <c r="IK782"/>
      <c r="IL782"/>
      <c r="IM782"/>
      <c r="IN782"/>
      <c r="IO782"/>
      <c r="IP782"/>
      <c r="IQ782"/>
      <c r="IR782"/>
      <c r="IS782"/>
      <c r="IT782"/>
      <c r="IU782"/>
      <c r="IV782"/>
    </row>
    <row r="783" spans="1:256" ht="26.25" customHeight="1" x14ac:dyDescent="0.2">
      <c r="A783" s="137">
        <v>9</v>
      </c>
      <c r="B783" s="140" t="s">
        <v>1425</v>
      </c>
      <c r="C783" s="137">
        <v>2015</v>
      </c>
      <c r="D783" s="340">
        <v>1630</v>
      </c>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c r="HO783"/>
      <c r="HP783"/>
      <c r="HQ783"/>
      <c r="HR783"/>
      <c r="HS783"/>
      <c r="HT783"/>
      <c r="HU783"/>
      <c r="HV783"/>
      <c r="HW783"/>
      <c r="HX783"/>
      <c r="HY783"/>
      <c r="HZ783"/>
      <c r="IA783"/>
      <c r="IB783"/>
      <c r="IC783"/>
      <c r="ID783"/>
      <c r="IE783"/>
      <c r="IF783"/>
      <c r="IG783"/>
      <c r="IH783"/>
      <c r="II783"/>
      <c r="IJ783"/>
      <c r="IK783"/>
      <c r="IL783"/>
      <c r="IM783"/>
      <c r="IN783"/>
      <c r="IO783"/>
      <c r="IP783"/>
      <c r="IQ783"/>
      <c r="IR783"/>
      <c r="IS783"/>
      <c r="IT783"/>
      <c r="IU783"/>
      <c r="IV783"/>
    </row>
    <row r="784" spans="1:256" ht="26.25" customHeight="1" x14ac:dyDescent="0.2">
      <c r="A784" s="137">
        <v>10</v>
      </c>
      <c r="B784" s="140" t="s">
        <v>1481</v>
      </c>
      <c r="C784" s="137">
        <v>2016</v>
      </c>
      <c r="D784" s="340">
        <v>1200</v>
      </c>
      <c r="E784" s="152"/>
      <c r="F784" s="152"/>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c r="HJ784"/>
      <c r="HK784"/>
      <c r="HL784"/>
      <c r="HM784"/>
      <c r="HN784"/>
      <c r="HO784"/>
      <c r="HP784"/>
      <c r="HQ784"/>
      <c r="HR784"/>
      <c r="HS784"/>
      <c r="HT784"/>
      <c r="HU784"/>
      <c r="HV784"/>
      <c r="HW784"/>
      <c r="HX784"/>
      <c r="HY784"/>
      <c r="HZ784"/>
      <c r="IA784"/>
      <c r="IB784"/>
      <c r="IC784"/>
      <c r="ID784"/>
      <c r="IE784"/>
      <c r="IF784"/>
      <c r="IG784"/>
      <c r="IH784"/>
      <c r="II784"/>
      <c r="IJ784"/>
      <c r="IK784"/>
      <c r="IL784"/>
      <c r="IM784"/>
      <c r="IN784"/>
      <c r="IO784"/>
      <c r="IP784"/>
      <c r="IQ784"/>
      <c r="IR784"/>
      <c r="IS784"/>
      <c r="IT784"/>
      <c r="IU784"/>
      <c r="IV784"/>
    </row>
    <row r="785" spans="1:256" ht="26.25" customHeight="1" x14ac:dyDescent="0.2">
      <c r="A785" s="137">
        <v>11</v>
      </c>
      <c r="B785" s="140" t="s">
        <v>1425</v>
      </c>
      <c r="C785" s="137">
        <v>2016</v>
      </c>
      <c r="D785" s="340">
        <v>3380</v>
      </c>
      <c r="E785" s="152"/>
      <c r="F785" s="152"/>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c r="HJ785"/>
      <c r="HK785"/>
      <c r="HL785"/>
      <c r="HM785"/>
      <c r="HN785"/>
      <c r="HO785"/>
      <c r="HP785"/>
      <c r="HQ785"/>
      <c r="HR785"/>
      <c r="HS785"/>
      <c r="HT785"/>
      <c r="HU785"/>
      <c r="HV785"/>
      <c r="HW785"/>
      <c r="HX785"/>
      <c r="HY785"/>
      <c r="HZ785"/>
      <c r="IA785"/>
      <c r="IB785"/>
      <c r="IC785"/>
      <c r="ID785"/>
      <c r="IE785"/>
      <c r="IF785"/>
      <c r="IG785"/>
      <c r="IH785"/>
      <c r="II785"/>
      <c r="IJ785"/>
      <c r="IK785"/>
      <c r="IL785"/>
      <c r="IM785"/>
      <c r="IN785"/>
      <c r="IO785"/>
      <c r="IP785"/>
      <c r="IQ785"/>
      <c r="IR785"/>
      <c r="IS785"/>
      <c r="IT785"/>
      <c r="IU785"/>
      <c r="IV785"/>
    </row>
    <row r="786" spans="1:256" ht="26.25" customHeight="1" x14ac:dyDescent="0.2">
      <c r="A786" s="137">
        <v>1</v>
      </c>
      <c r="B786" s="181" t="s">
        <v>1482</v>
      </c>
      <c r="C786" s="137">
        <v>2014</v>
      </c>
      <c r="D786" s="340">
        <v>1940</v>
      </c>
      <c r="E786" s="152"/>
      <c r="F786" s="152"/>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c r="HJ786"/>
      <c r="HK786"/>
      <c r="HL786"/>
      <c r="HM786"/>
      <c r="HN786"/>
      <c r="HO786"/>
      <c r="HP786"/>
      <c r="HQ786"/>
      <c r="HR786"/>
      <c r="HS786"/>
      <c r="HT786"/>
      <c r="HU786"/>
      <c r="HV786"/>
      <c r="HW786"/>
      <c r="HX786"/>
      <c r="HY786"/>
      <c r="HZ786"/>
      <c r="IA786"/>
      <c r="IB786"/>
      <c r="IC786"/>
      <c r="ID786"/>
      <c r="IE786"/>
      <c r="IF786"/>
      <c r="IG786"/>
      <c r="IH786"/>
      <c r="II786"/>
      <c r="IJ786"/>
      <c r="IK786"/>
      <c r="IL786"/>
      <c r="IM786"/>
      <c r="IN786"/>
      <c r="IO786"/>
      <c r="IP786"/>
      <c r="IQ786"/>
      <c r="IR786"/>
      <c r="IS786"/>
      <c r="IT786"/>
      <c r="IU786"/>
      <c r="IV786"/>
    </row>
    <row r="787" spans="1:256" ht="26.25" customHeight="1" x14ac:dyDescent="0.2">
      <c r="A787" s="137">
        <v>2</v>
      </c>
      <c r="B787" s="181" t="s">
        <v>1482</v>
      </c>
      <c r="C787" s="137">
        <v>2014</v>
      </c>
      <c r="D787" s="340">
        <v>2284</v>
      </c>
      <c r="E787" s="152"/>
      <c r="F787" s="152"/>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c r="HJ787"/>
      <c r="HK787"/>
      <c r="HL787"/>
      <c r="HM787"/>
      <c r="HN787"/>
      <c r="HO787"/>
      <c r="HP787"/>
      <c r="HQ787"/>
      <c r="HR787"/>
      <c r="HS787"/>
      <c r="HT787"/>
      <c r="HU787"/>
      <c r="HV787"/>
      <c r="HW787"/>
      <c r="HX787"/>
      <c r="HY787"/>
      <c r="HZ787"/>
      <c r="IA787"/>
      <c r="IB787"/>
      <c r="IC787"/>
      <c r="ID787"/>
      <c r="IE787"/>
      <c r="IF787"/>
      <c r="IG787"/>
      <c r="IH787"/>
      <c r="II787"/>
      <c r="IJ787"/>
      <c r="IK787"/>
      <c r="IL787"/>
      <c r="IM787"/>
      <c r="IN787"/>
      <c r="IO787"/>
      <c r="IP787"/>
      <c r="IQ787"/>
      <c r="IR787"/>
      <c r="IS787"/>
      <c r="IT787"/>
      <c r="IU787"/>
      <c r="IV787"/>
    </row>
    <row r="788" spans="1:256" s="152" customFormat="1" ht="26.25" customHeight="1" x14ac:dyDescent="0.2">
      <c r="A788" s="137">
        <v>3</v>
      </c>
      <c r="B788" s="181" t="s">
        <v>1425</v>
      </c>
      <c r="C788" s="137">
        <v>2013</v>
      </c>
      <c r="D788" s="340">
        <v>1900</v>
      </c>
    </row>
    <row r="789" spans="1:256" s="152" customFormat="1" ht="26.25" customHeight="1" x14ac:dyDescent="0.2">
      <c r="A789" s="137">
        <v>4</v>
      </c>
      <c r="B789" s="181" t="s">
        <v>1424</v>
      </c>
      <c r="C789" s="137">
        <v>2013</v>
      </c>
      <c r="D789" s="340">
        <v>760</v>
      </c>
    </row>
    <row r="790" spans="1:256" s="152" customFormat="1" ht="26.25" customHeight="1" x14ac:dyDescent="0.2">
      <c r="A790" s="137">
        <v>5</v>
      </c>
      <c r="B790" s="181" t="s">
        <v>1425</v>
      </c>
      <c r="C790" s="137">
        <v>2013</v>
      </c>
      <c r="D790" s="340">
        <v>1900</v>
      </c>
    </row>
    <row r="791" spans="1:256" s="152" customFormat="1" ht="26.25" customHeight="1" x14ac:dyDescent="0.2">
      <c r="A791" s="137">
        <v>6</v>
      </c>
      <c r="B791" s="181" t="s">
        <v>1425</v>
      </c>
      <c r="C791" s="137">
        <v>2013</v>
      </c>
      <c r="D791" s="340">
        <v>1450</v>
      </c>
    </row>
    <row r="792" spans="1:256" s="152" customFormat="1" ht="26.25" customHeight="1" x14ac:dyDescent="0.2">
      <c r="A792" s="137">
        <v>7</v>
      </c>
      <c r="B792" s="181" t="s">
        <v>1444</v>
      </c>
      <c r="C792" s="137">
        <v>2013</v>
      </c>
      <c r="D792" s="340">
        <v>1569</v>
      </c>
    </row>
    <row r="793" spans="1:256" s="152" customFormat="1" ht="26.25" customHeight="1" x14ac:dyDescent="0.2">
      <c r="A793" s="137">
        <v>8</v>
      </c>
      <c r="B793" s="181" t="s">
        <v>1422</v>
      </c>
      <c r="C793" s="137">
        <v>2017</v>
      </c>
      <c r="D793" s="340">
        <v>2990</v>
      </c>
      <c r="E793"/>
      <c r="F793"/>
    </row>
    <row r="794" spans="1:256" s="152" customFormat="1" ht="26.25" customHeight="1" x14ac:dyDescent="0.2">
      <c r="A794" s="137">
        <v>9</v>
      </c>
      <c r="B794" s="181" t="s">
        <v>1481</v>
      </c>
      <c r="C794" s="137">
        <v>2014</v>
      </c>
      <c r="D794" s="340">
        <v>549</v>
      </c>
      <c r="E794"/>
      <c r="F794"/>
    </row>
    <row r="795" spans="1:256" s="152" customFormat="1" ht="26.25" customHeight="1" x14ac:dyDescent="0.2">
      <c r="A795" s="137"/>
      <c r="B795" s="146" t="s">
        <v>457</v>
      </c>
      <c r="C795" s="145"/>
      <c r="D795" s="342">
        <f>SUM(D775:D794)</f>
        <v>53693.2</v>
      </c>
      <c r="E795"/>
      <c r="F795"/>
    </row>
    <row r="796" spans="1:256" s="152" customFormat="1" ht="26.25" customHeight="1" x14ac:dyDescent="0.2">
      <c r="A796"/>
      <c r="B796"/>
      <c r="C796" s="151"/>
      <c r="D796" s="359"/>
      <c r="E796"/>
      <c r="F796"/>
    </row>
    <row r="797" spans="1:256" s="152" customFormat="1" ht="26.25" customHeight="1" x14ac:dyDescent="0.2">
      <c r="A797" s="428" t="s">
        <v>136</v>
      </c>
      <c r="B797" s="428"/>
      <c r="C797" s="428"/>
      <c r="D797" s="428"/>
      <c r="E797"/>
      <c r="F797"/>
    </row>
    <row r="798" spans="1:256" s="152" customFormat="1" ht="26.25" customHeight="1" x14ac:dyDescent="0.2">
      <c r="A798" s="427" t="s">
        <v>1014</v>
      </c>
      <c r="B798" s="427"/>
      <c r="C798" s="427"/>
      <c r="D798" s="427"/>
      <c r="E798"/>
      <c r="F798"/>
    </row>
    <row r="799" spans="1:256" s="152" customFormat="1" ht="26.25" customHeight="1" x14ac:dyDescent="0.2">
      <c r="A799" s="159">
        <v>1</v>
      </c>
      <c r="B799" s="160" t="s">
        <v>1386</v>
      </c>
      <c r="C799" s="159">
        <v>2013</v>
      </c>
      <c r="D799" s="347">
        <v>1817</v>
      </c>
      <c r="E799"/>
      <c r="F799"/>
    </row>
    <row r="800" spans="1:256" s="152" customFormat="1" ht="26.25" customHeight="1" x14ac:dyDescent="0.2">
      <c r="A800" s="159">
        <v>2</v>
      </c>
      <c r="B800" s="160" t="s">
        <v>1483</v>
      </c>
      <c r="C800" s="159">
        <v>2016</v>
      </c>
      <c r="D800" s="347">
        <v>5070</v>
      </c>
      <c r="E800"/>
      <c r="F800"/>
    </row>
    <row r="801" spans="1:256" ht="26.25" customHeight="1" x14ac:dyDescent="0.2">
      <c r="A801" s="137">
        <v>3</v>
      </c>
      <c r="B801" s="140" t="s">
        <v>1386</v>
      </c>
      <c r="C801" s="137">
        <v>2013</v>
      </c>
      <c r="D801" s="340">
        <v>1615</v>
      </c>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c r="HO801"/>
      <c r="HP801"/>
      <c r="HQ801"/>
      <c r="HR801"/>
      <c r="HS801"/>
      <c r="HT801"/>
      <c r="HU801"/>
      <c r="HV801"/>
      <c r="HW801"/>
      <c r="HX801"/>
      <c r="HY801"/>
      <c r="HZ801"/>
      <c r="IA801"/>
      <c r="IB801"/>
      <c r="IC801"/>
      <c r="ID801"/>
      <c r="IE801"/>
      <c r="IF801"/>
      <c r="IG801"/>
      <c r="IH801"/>
      <c r="II801"/>
      <c r="IJ801"/>
      <c r="IK801"/>
      <c r="IL801"/>
      <c r="IM801"/>
      <c r="IN801"/>
      <c r="IO801"/>
      <c r="IP801"/>
      <c r="IQ801"/>
      <c r="IR801"/>
      <c r="IS801"/>
      <c r="IT801"/>
      <c r="IU801"/>
      <c r="IV801"/>
    </row>
    <row r="802" spans="1:256" ht="26.25" customHeight="1" x14ac:dyDescent="0.2">
      <c r="A802" s="137">
        <v>4</v>
      </c>
      <c r="B802" s="140" t="s">
        <v>1484</v>
      </c>
      <c r="C802" s="137">
        <v>2015</v>
      </c>
      <c r="D802" s="340">
        <v>4228</v>
      </c>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c r="HO802"/>
      <c r="HP802"/>
      <c r="HQ802"/>
      <c r="HR802"/>
      <c r="HS802"/>
      <c r="HT802"/>
      <c r="HU802"/>
      <c r="HV802"/>
      <c r="HW802"/>
      <c r="HX802"/>
      <c r="HY802"/>
      <c r="HZ802"/>
      <c r="IA802"/>
      <c r="IB802"/>
      <c r="IC802"/>
      <c r="ID802"/>
      <c r="IE802"/>
      <c r="IF802"/>
      <c r="IG802"/>
      <c r="IH802"/>
      <c r="II802"/>
      <c r="IJ802"/>
      <c r="IK802"/>
      <c r="IL802"/>
      <c r="IM802"/>
      <c r="IN802"/>
      <c r="IO802"/>
      <c r="IP802"/>
      <c r="IQ802"/>
      <c r="IR802"/>
      <c r="IS802"/>
      <c r="IT802"/>
      <c r="IU802"/>
      <c r="IV802"/>
    </row>
    <row r="803" spans="1:256" ht="26.25" customHeight="1" x14ac:dyDescent="0.2">
      <c r="A803" s="137">
        <v>5</v>
      </c>
      <c r="B803" s="160" t="s">
        <v>1485</v>
      </c>
      <c r="C803" s="137">
        <v>2018</v>
      </c>
      <c r="D803" s="340">
        <v>16990</v>
      </c>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c r="HO803"/>
      <c r="HP803"/>
      <c r="HQ803"/>
      <c r="HR803"/>
      <c r="HS803"/>
      <c r="HT803"/>
      <c r="HU803"/>
      <c r="HV803"/>
      <c r="HW803"/>
      <c r="HX803"/>
      <c r="HY803"/>
      <c r="HZ803"/>
      <c r="IA803"/>
      <c r="IB803"/>
      <c r="IC803"/>
      <c r="ID803"/>
      <c r="IE803"/>
      <c r="IF803"/>
      <c r="IG803"/>
      <c r="IH803"/>
      <c r="II803"/>
      <c r="IJ803"/>
      <c r="IK803"/>
      <c r="IL803"/>
      <c r="IM803"/>
      <c r="IN803"/>
      <c r="IO803"/>
      <c r="IP803"/>
      <c r="IQ803"/>
      <c r="IR803"/>
      <c r="IS803"/>
      <c r="IT803"/>
      <c r="IU803"/>
      <c r="IV803"/>
    </row>
    <row r="804" spans="1:256" ht="26.25" customHeight="1" x14ac:dyDescent="0.2">
      <c r="A804" s="137">
        <v>6</v>
      </c>
      <c r="B804" s="160" t="s">
        <v>1486</v>
      </c>
      <c r="C804" s="137">
        <v>2018</v>
      </c>
      <c r="D804" s="340">
        <v>19750</v>
      </c>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c r="HO804"/>
      <c r="HP804"/>
      <c r="HQ804"/>
      <c r="HR804"/>
      <c r="HS804"/>
      <c r="HT804"/>
      <c r="HU804"/>
      <c r="HV804"/>
      <c r="HW804"/>
      <c r="HX804"/>
      <c r="HY804"/>
      <c r="HZ804"/>
      <c r="IA804"/>
      <c r="IB804"/>
      <c r="IC804"/>
      <c r="ID804"/>
      <c r="IE804"/>
      <c r="IF804"/>
      <c r="IG804"/>
      <c r="IH804"/>
      <c r="II804"/>
      <c r="IJ804"/>
      <c r="IK804"/>
      <c r="IL804"/>
      <c r="IM804"/>
      <c r="IN804"/>
      <c r="IO804"/>
      <c r="IP804"/>
      <c r="IQ804"/>
      <c r="IR804"/>
      <c r="IS804"/>
      <c r="IT804"/>
      <c r="IU804"/>
      <c r="IV804"/>
    </row>
    <row r="805" spans="1:256" ht="26.25" customHeight="1" x14ac:dyDescent="0.2">
      <c r="A805" s="137"/>
      <c r="B805" s="146" t="s">
        <v>457</v>
      </c>
      <c r="C805" s="145"/>
      <c r="D805" s="342">
        <f>SUM(D799:D804)</f>
        <v>49470</v>
      </c>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c r="IT805"/>
      <c r="IU805"/>
      <c r="IV805"/>
    </row>
    <row r="806" spans="1:256" ht="26.25" customHeight="1" x14ac:dyDescent="0.2">
      <c r="A806" s="427" t="s">
        <v>1163</v>
      </c>
      <c r="B806" s="427"/>
      <c r="C806" s="427"/>
      <c r="D806" s="427"/>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c r="IT806"/>
      <c r="IU806"/>
      <c r="IV806"/>
    </row>
    <row r="807" spans="1:256" ht="26.25" customHeight="1" x14ac:dyDescent="0.2">
      <c r="A807" s="137">
        <v>1</v>
      </c>
      <c r="B807" s="140" t="s">
        <v>1487</v>
      </c>
      <c r="C807" s="137">
        <v>2013</v>
      </c>
      <c r="D807" s="340">
        <v>3835.01</v>
      </c>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c r="IT807"/>
      <c r="IU807"/>
      <c r="IV807"/>
    </row>
    <row r="808" spans="1:256" ht="26.25" customHeight="1" x14ac:dyDescent="0.2">
      <c r="A808" s="137">
        <v>2</v>
      </c>
      <c r="B808" s="140" t="s">
        <v>1488</v>
      </c>
      <c r="C808" s="137">
        <v>2014</v>
      </c>
      <c r="D808" s="340">
        <v>8598</v>
      </c>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c r="IT808"/>
      <c r="IU808"/>
      <c r="IV808"/>
    </row>
    <row r="809" spans="1:256" ht="26.25" customHeight="1" x14ac:dyDescent="0.2">
      <c r="A809" s="137">
        <v>3</v>
      </c>
      <c r="B809" s="140" t="s">
        <v>1489</v>
      </c>
      <c r="C809" s="137">
        <v>2014</v>
      </c>
      <c r="D809" s="340">
        <v>7470</v>
      </c>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c r="IT809"/>
      <c r="IU809"/>
      <c r="IV809"/>
    </row>
    <row r="810" spans="1:256" ht="26.25" customHeight="1" x14ac:dyDescent="0.2">
      <c r="A810" s="137">
        <v>4</v>
      </c>
      <c r="B810" s="140" t="s">
        <v>1490</v>
      </c>
      <c r="C810" s="137">
        <v>2015</v>
      </c>
      <c r="D810" s="340">
        <v>2598</v>
      </c>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c r="HO810"/>
      <c r="HP810"/>
      <c r="HQ810"/>
      <c r="HR810"/>
      <c r="HS810"/>
      <c r="HT810"/>
      <c r="HU810"/>
      <c r="HV810"/>
      <c r="HW810"/>
      <c r="HX810"/>
      <c r="HY810"/>
      <c r="HZ810"/>
      <c r="IA810"/>
      <c r="IB810"/>
      <c r="IC810"/>
      <c r="ID810"/>
      <c r="IE810"/>
      <c r="IF810"/>
      <c r="IG810"/>
      <c r="IH810"/>
      <c r="II810"/>
      <c r="IJ810"/>
      <c r="IK810"/>
      <c r="IL810"/>
      <c r="IM810"/>
      <c r="IN810"/>
      <c r="IO810"/>
      <c r="IP810"/>
      <c r="IQ810"/>
      <c r="IR810"/>
      <c r="IS810"/>
      <c r="IT810"/>
      <c r="IU810"/>
      <c r="IV810"/>
    </row>
    <row r="811" spans="1:256" ht="26.25" customHeight="1" x14ac:dyDescent="0.2">
      <c r="A811" s="137">
        <v>5</v>
      </c>
      <c r="B811" s="140" t="s">
        <v>1491</v>
      </c>
      <c r="C811" s="137">
        <v>2016</v>
      </c>
      <c r="D811" s="340">
        <v>2898</v>
      </c>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c r="HO811"/>
      <c r="HP811"/>
      <c r="HQ811"/>
      <c r="HR811"/>
      <c r="HS811"/>
      <c r="HT811"/>
      <c r="HU811"/>
      <c r="HV811"/>
      <c r="HW811"/>
      <c r="HX811"/>
      <c r="HY811"/>
      <c r="HZ811"/>
      <c r="IA811"/>
      <c r="IB811"/>
      <c r="IC811"/>
      <c r="ID811"/>
      <c r="IE811"/>
      <c r="IF811"/>
      <c r="IG811"/>
      <c r="IH811"/>
      <c r="II811"/>
      <c r="IJ811"/>
      <c r="IK811"/>
      <c r="IL811"/>
      <c r="IM811"/>
      <c r="IN811"/>
      <c r="IO811"/>
      <c r="IP811"/>
      <c r="IQ811"/>
      <c r="IR811"/>
      <c r="IS811"/>
      <c r="IT811"/>
      <c r="IU811"/>
      <c r="IV811"/>
    </row>
    <row r="812" spans="1:256" ht="26.25" customHeight="1" x14ac:dyDescent="0.2">
      <c r="A812" s="137">
        <v>6</v>
      </c>
      <c r="B812" s="140" t="s">
        <v>1492</v>
      </c>
      <c r="C812" s="137">
        <v>2016</v>
      </c>
      <c r="D812" s="340">
        <v>922.31</v>
      </c>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c r="HO812"/>
      <c r="HP812"/>
      <c r="HQ812"/>
      <c r="HR812"/>
      <c r="HS812"/>
      <c r="HT812"/>
      <c r="HU812"/>
      <c r="HV812"/>
      <c r="HW812"/>
      <c r="HX812"/>
      <c r="HY812"/>
      <c r="HZ812"/>
      <c r="IA812"/>
      <c r="IB812"/>
      <c r="IC812"/>
      <c r="ID812"/>
      <c r="IE812"/>
      <c r="IF812"/>
      <c r="IG812"/>
      <c r="IH812"/>
      <c r="II812"/>
      <c r="IJ812"/>
      <c r="IK812"/>
      <c r="IL812"/>
      <c r="IM812"/>
      <c r="IN812"/>
      <c r="IO812"/>
      <c r="IP812"/>
      <c r="IQ812"/>
      <c r="IR812"/>
      <c r="IS812"/>
      <c r="IT812"/>
      <c r="IU812"/>
      <c r="IV812"/>
    </row>
    <row r="813" spans="1:256" ht="26.25" customHeight="1" x14ac:dyDescent="0.2">
      <c r="A813" s="137">
        <v>7</v>
      </c>
      <c r="B813" s="140" t="s">
        <v>1493</v>
      </c>
      <c r="C813" s="137">
        <v>2017</v>
      </c>
      <c r="D813" s="340">
        <v>2100</v>
      </c>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c r="HO813"/>
      <c r="HP813"/>
      <c r="HQ813"/>
      <c r="HR813"/>
      <c r="HS813"/>
      <c r="HT813"/>
      <c r="HU813"/>
      <c r="HV813"/>
      <c r="HW813"/>
      <c r="HX813"/>
      <c r="HY813"/>
      <c r="HZ813"/>
      <c r="IA813"/>
      <c r="IB813"/>
      <c r="IC813"/>
      <c r="ID813"/>
      <c r="IE813"/>
      <c r="IF813"/>
      <c r="IG813"/>
      <c r="IH813"/>
      <c r="II813"/>
      <c r="IJ813"/>
      <c r="IK813"/>
      <c r="IL813"/>
      <c r="IM813"/>
      <c r="IN813"/>
      <c r="IO813"/>
      <c r="IP813"/>
      <c r="IQ813"/>
      <c r="IR813"/>
      <c r="IS813"/>
      <c r="IT813"/>
      <c r="IU813"/>
      <c r="IV813"/>
    </row>
    <row r="814" spans="1:256" ht="26.25" customHeight="1" x14ac:dyDescent="0.2">
      <c r="A814" s="137">
        <v>8</v>
      </c>
      <c r="B814" s="140" t="s">
        <v>1494</v>
      </c>
      <c r="C814" s="137">
        <v>2014</v>
      </c>
      <c r="D814" s="340">
        <v>9600</v>
      </c>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c r="HJ814"/>
      <c r="HK814"/>
      <c r="HL814"/>
      <c r="HM814"/>
      <c r="HN814"/>
      <c r="HO814"/>
      <c r="HP814"/>
      <c r="HQ814"/>
      <c r="HR814"/>
      <c r="HS814"/>
      <c r="HT814"/>
      <c r="HU814"/>
      <c r="HV814"/>
      <c r="HW814"/>
      <c r="HX814"/>
      <c r="HY814"/>
      <c r="HZ814"/>
      <c r="IA814"/>
      <c r="IB814"/>
      <c r="IC814"/>
      <c r="ID814"/>
      <c r="IE814"/>
      <c r="IF814"/>
      <c r="IG814"/>
      <c r="IH814"/>
      <c r="II814"/>
      <c r="IJ814"/>
      <c r="IK814"/>
      <c r="IL814"/>
      <c r="IM814"/>
      <c r="IN814"/>
      <c r="IO814"/>
      <c r="IP814"/>
      <c r="IQ814"/>
      <c r="IR814"/>
      <c r="IS814"/>
      <c r="IT814"/>
      <c r="IU814"/>
      <c r="IV814"/>
    </row>
    <row r="815" spans="1:256" ht="26.25" customHeight="1" x14ac:dyDescent="0.2">
      <c r="A815" s="137">
        <v>9</v>
      </c>
      <c r="B815" s="140" t="s">
        <v>1495</v>
      </c>
      <c r="C815" s="137">
        <v>2015</v>
      </c>
      <c r="D815" s="340">
        <v>679</v>
      </c>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c r="GA815"/>
      <c r="GB815"/>
      <c r="GC815"/>
      <c r="GD815"/>
      <c r="GE815"/>
      <c r="GF815"/>
      <c r="GG815"/>
      <c r="GH815"/>
      <c r="GI815"/>
      <c r="GJ815"/>
      <c r="GK815"/>
      <c r="GL815"/>
      <c r="GM815"/>
      <c r="GN815"/>
      <c r="GO815"/>
      <c r="GP815"/>
      <c r="GQ815"/>
      <c r="GR815"/>
      <c r="GS815"/>
      <c r="GT815"/>
      <c r="GU815"/>
      <c r="GV815"/>
      <c r="GW815"/>
      <c r="GX815"/>
      <c r="GY815"/>
      <c r="GZ815"/>
      <c r="HA815"/>
      <c r="HB815"/>
      <c r="HC815"/>
      <c r="HD815"/>
      <c r="HE815"/>
      <c r="HF815"/>
      <c r="HG815"/>
      <c r="HH815"/>
      <c r="HI815"/>
      <c r="HJ815"/>
      <c r="HK815"/>
      <c r="HL815"/>
      <c r="HM815"/>
      <c r="HN815"/>
      <c r="HO815"/>
      <c r="HP815"/>
      <c r="HQ815"/>
      <c r="HR815"/>
      <c r="HS815"/>
      <c r="HT815"/>
      <c r="HU815"/>
      <c r="HV815"/>
      <c r="HW815"/>
      <c r="HX815"/>
      <c r="HY815"/>
      <c r="HZ815"/>
      <c r="IA815"/>
      <c r="IB815"/>
      <c r="IC815"/>
      <c r="ID815"/>
      <c r="IE815"/>
      <c r="IF815"/>
      <c r="IG815"/>
      <c r="IH815"/>
      <c r="II815"/>
      <c r="IJ815"/>
      <c r="IK815"/>
      <c r="IL815"/>
      <c r="IM815"/>
      <c r="IN815"/>
      <c r="IO815"/>
      <c r="IP815"/>
      <c r="IQ815"/>
      <c r="IR815"/>
      <c r="IS815"/>
      <c r="IT815"/>
      <c r="IU815"/>
      <c r="IV815"/>
    </row>
    <row r="816" spans="1:256" ht="26.25" customHeight="1" x14ac:dyDescent="0.2">
      <c r="A816" s="137">
        <v>10</v>
      </c>
      <c r="B816" s="140" t="s">
        <v>1496</v>
      </c>
      <c r="C816" s="137">
        <v>2015</v>
      </c>
      <c r="D816" s="340">
        <v>980</v>
      </c>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c r="HJ816"/>
      <c r="HK816"/>
      <c r="HL816"/>
      <c r="HM816"/>
      <c r="HN816"/>
      <c r="HO816"/>
      <c r="HP816"/>
      <c r="HQ816"/>
      <c r="HR816"/>
      <c r="HS816"/>
      <c r="HT816"/>
      <c r="HU816"/>
      <c r="HV816"/>
      <c r="HW816"/>
      <c r="HX816"/>
      <c r="HY816"/>
      <c r="HZ816"/>
      <c r="IA816"/>
      <c r="IB816"/>
      <c r="IC816"/>
      <c r="ID816"/>
      <c r="IE816"/>
      <c r="IF816"/>
      <c r="IG816"/>
      <c r="IH816"/>
      <c r="II816"/>
      <c r="IJ816"/>
      <c r="IK816"/>
      <c r="IL816"/>
      <c r="IM816"/>
      <c r="IN816"/>
      <c r="IO816"/>
      <c r="IP816"/>
      <c r="IQ816"/>
      <c r="IR816"/>
      <c r="IS816"/>
      <c r="IT816"/>
      <c r="IU816"/>
      <c r="IV816"/>
    </row>
    <row r="817" spans="1:256" ht="26.25" customHeight="1" x14ac:dyDescent="0.2">
      <c r="A817" s="137">
        <v>11</v>
      </c>
      <c r="B817" s="140" t="s">
        <v>1497</v>
      </c>
      <c r="C817" s="137">
        <v>2015</v>
      </c>
      <c r="D817" s="340">
        <v>2669</v>
      </c>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c r="HJ817"/>
      <c r="HK817"/>
      <c r="HL817"/>
      <c r="HM817"/>
      <c r="HN817"/>
      <c r="HO817"/>
      <c r="HP817"/>
      <c r="HQ817"/>
      <c r="HR817"/>
      <c r="HS817"/>
      <c r="HT817"/>
      <c r="HU817"/>
      <c r="HV817"/>
      <c r="HW817"/>
      <c r="HX817"/>
      <c r="HY817"/>
      <c r="HZ817"/>
      <c r="IA817"/>
      <c r="IB817"/>
      <c r="IC817"/>
      <c r="ID817"/>
      <c r="IE817"/>
      <c r="IF817"/>
      <c r="IG817"/>
      <c r="IH817"/>
      <c r="II817"/>
      <c r="IJ817"/>
      <c r="IK817"/>
      <c r="IL817"/>
      <c r="IM817"/>
      <c r="IN817"/>
      <c r="IO817"/>
      <c r="IP817"/>
      <c r="IQ817"/>
      <c r="IR817"/>
      <c r="IS817"/>
      <c r="IT817"/>
      <c r="IU817"/>
      <c r="IV817"/>
    </row>
    <row r="818" spans="1:256" ht="26.25" customHeight="1" x14ac:dyDescent="0.2">
      <c r="A818" s="137">
        <v>12</v>
      </c>
      <c r="B818" s="140" t="s">
        <v>1498</v>
      </c>
      <c r="C818" s="137">
        <v>2016</v>
      </c>
      <c r="D818" s="340">
        <v>1938</v>
      </c>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c r="HJ818"/>
      <c r="HK818"/>
      <c r="HL818"/>
      <c r="HM818"/>
      <c r="HN818"/>
      <c r="HO818"/>
      <c r="HP818"/>
      <c r="HQ818"/>
      <c r="HR818"/>
      <c r="HS818"/>
      <c r="HT818"/>
      <c r="HU818"/>
      <c r="HV818"/>
      <c r="HW818"/>
      <c r="HX818"/>
      <c r="HY818"/>
      <c r="HZ818"/>
      <c r="IA818"/>
      <c r="IB818"/>
      <c r="IC818"/>
      <c r="ID818"/>
      <c r="IE818"/>
      <c r="IF818"/>
      <c r="IG818"/>
      <c r="IH818"/>
      <c r="II818"/>
      <c r="IJ818"/>
      <c r="IK818"/>
      <c r="IL818"/>
      <c r="IM818"/>
      <c r="IN818"/>
      <c r="IO818"/>
      <c r="IP818"/>
      <c r="IQ818"/>
      <c r="IR818"/>
      <c r="IS818"/>
      <c r="IT818"/>
      <c r="IU818"/>
      <c r="IV818"/>
    </row>
    <row r="819" spans="1:256" ht="26.25" customHeight="1" x14ac:dyDescent="0.2">
      <c r="A819" s="137">
        <v>13</v>
      </c>
      <c r="B819" s="140" t="s">
        <v>1499</v>
      </c>
      <c r="C819" s="137">
        <v>2017</v>
      </c>
      <c r="D819" s="340">
        <v>1860</v>
      </c>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c r="HJ819"/>
      <c r="HK819"/>
      <c r="HL819"/>
      <c r="HM819"/>
      <c r="HN819"/>
      <c r="HO819"/>
      <c r="HP819"/>
      <c r="HQ819"/>
      <c r="HR819"/>
      <c r="HS819"/>
      <c r="HT819"/>
      <c r="HU819"/>
      <c r="HV819"/>
      <c r="HW819"/>
      <c r="HX819"/>
      <c r="HY819"/>
      <c r="HZ819"/>
      <c r="IA819"/>
      <c r="IB819"/>
      <c r="IC819"/>
      <c r="ID819"/>
      <c r="IE819"/>
      <c r="IF819"/>
      <c r="IG819"/>
      <c r="IH819"/>
      <c r="II819"/>
      <c r="IJ819"/>
      <c r="IK819"/>
      <c r="IL819"/>
      <c r="IM819"/>
      <c r="IN819"/>
      <c r="IO819"/>
      <c r="IP819"/>
      <c r="IQ819"/>
      <c r="IR819"/>
      <c r="IS819"/>
      <c r="IT819"/>
      <c r="IU819"/>
      <c r="IV819"/>
    </row>
    <row r="820" spans="1:256" ht="26.25" customHeight="1" x14ac:dyDescent="0.2">
      <c r="A820" s="137">
        <v>14</v>
      </c>
      <c r="B820" s="140" t="s">
        <v>1500</v>
      </c>
      <c r="C820" s="137">
        <v>2013</v>
      </c>
      <c r="D820" s="340">
        <v>1825</v>
      </c>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c r="HJ820"/>
      <c r="HK820"/>
      <c r="HL820"/>
      <c r="HM820"/>
      <c r="HN820"/>
      <c r="HO820"/>
      <c r="HP820"/>
      <c r="HQ820"/>
      <c r="HR820"/>
      <c r="HS820"/>
      <c r="HT820"/>
      <c r="HU820"/>
      <c r="HV820"/>
      <c r="HW820"/>
      <c r="HX820"/>
      <c r="HY820"/>
      <c r="HZ820"/>
      <c r="IA820"/>
      <c r="IB820"/>
      <c r="IC820"/>
      <c r="ID820"/>
      <c r="IE820"/>
      <c r="IF820"/>
      <c r="IG820"/>
      <c r="IH820"/>
      <c r="II820"/>
      <c r="IJ820"/>
      <c r="IK820"/>
      <c r="IL820"/>
      <c r="IM820"/>
      <c r="IN820"/>
      <c r="IO820"/>
      <c r="IP820"/>
      <c r="IQ820"/>
      <c r="IR820"/>
      <c r="IS820"/>
      <c r="IT820"/>
      <c r="IU820"/>
      <c r="IV820"/>
    </row>
    <row r="821" spans="1:256" ht="26.25" customHeight="1" x14ac:dyDescent="0.2">
      <c r="A821" s="137">
        <v>15</v>
      </c>
      <c r="B821" s="140" t="s">
        <v>1501</v>
      </c>
      <c r="C821" s="137">
        <v>2013</v>
      </c>
      <c r="D821" s="340">
        <v>1482.7</v>
      </c>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c r="GA821"/>
      <c r="GB821"/>
      <c r="GC821"/>
      <c r="GD821"/>
      <c r="GE821"/>
      <c r="GF821"/>
      <c r="GG821"/>
      <c r="GH821"/>
      <c r="GI821"/>
      <c r="GJ821"/>
      <c r="GK821"/>
      <c r="GL821"/>
      <c r="GM821"/>
      <c r="GN821"/>
      <c r="GO821"/>
      <c r="GP821"/>
      <c r="GQ821"/>
      <c r="GR821"/>
      <c r="GS821"/>
      <c r="GT821"/>
      <c r="GU821"/>
      <c r="GV821"/>
      <c r="GW821"/>
      <c r="GX821"/>
      <c r="GY821"/>
      <c r="GZ821"/>
      <c r="HA821"/>
      <c r="HB821"/>
      <c r="HC821"/>
      <c r="HD821"/>
      <c r="HE821"/>
      <c r="HF821"/>
      <c r="HG821"/>
      <c r="HH821"/>
      <c r="HI821"/>
      <c r="HJ821"/>
      <c r="HK821"/>
      <c r="HL821"/>
      <c r="HM821"/>
      <c r="HN821"/>
      <c r="HO821"/>
      <c r="HP821"/>
      <c r="HQ821"/>
      <c r="HR821"/>
      <c r="HS821"/>
      <c r="HT821"/>
      <c r="HU821"/>
      <c r="HV821"/>
      <c r="HW821"/>
      <c r="HX821"/>
      <c r="HY821"/>
      <c r="HZ821"/>
      <c r="IA821"/>
      <c r="IB821"/>
      <c r="IC821"/>
      <c r="ID821"/>
      <c r="IE821"/>
      <c r="IF821"/>
      <c r="IG821"/>
      <c r="IH821"/>
      <c r="II821"/>
      <c r="IJ821"/>
      <c r="IK821"/>
      <c r="IL821"/>
      <c r="IM821"/>
      <c r="IN821"/>
      <c r="IO821"/>
      <c r="IP821"/>
      <c r="IQ821"/>
      <c r="IR821"/>
      <c r="IS821"/>
      <c r="IT821"/>
      <c r="IU821"/>
      <c r="IV821"/>
    </row>
    <row r="822" spans="1:256" ht="26.25" customHeight="1" x14ac:dyDescent="0.2">
      <c r="A822" s="137">
        <v>16</v>
      </c>
      <c r="B822" s="140" t="s">
        <v>1502</v>
      </c>
      <c r="C822" s="137">
        <v>2015</v>
      </c>
      <c r="D822" s="340">
        <v>1463.7</v>
      </c>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c r="HJ822"/>
      <c r="HK822"/>
      <c r="HL822"/>
      <c r="HM822"/>
      <c r="HN822"/>
      <c r="HO822"/>
      <c r="HP822"/>
      <c r="HQ822"/>
      <c r="HR822"/>
      <c r="HS822"/>
      <c r="HT822"/>
      <c r="HU822"/>
      <c r="HV822"/>
      <c r="HW822"/>
      <c r="HX822"/>
      <c r="HY822"/>
      <c r="HZ822"/>
      <c r="IA822"/>
      <c r="IB822"/>
      <c r="IC822"/>
      <c r="ID822"/>
      <c r="IE822"/>
      <c r="IF822"/>
      <c r="IG822"/>
      <c r="IH822"/>
      <c r="II822"/>
      <c r="IJ822"/>
      <c r="IK822"/>
      <c r="IL822"/>
      <c r="IM822"/>
      <c r="IN822"/>
      <c r="IO822"/>
      <c r="IP822"/>
      <c r="IQ822"/>
      <c r="IR822"/>
      <c r="IS822"/>
      <c r="IT822"/>
      <c r="IU822"/>
      <c r="IV822"/>
    </row>
    <row r="823" spans="1:256" ht="26.25" customHeight="1" x14ac:dyDescent="0.2">
      <c r="A823" s="137">
        <v>17</v>
      </c>
      <c r="B823" s="140" t="s">
        <v>1503</v>
      </c>
      <c r="C823" s="137">
        <v>2015</v>
      </c>
      <c r="D823" s="340">
        <v>1546.11</v>
      </c>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c r="HJ823"/>
      <c r="HK823"/>
      <c r="HL823"/>
      <c r="HM823"/>
      <c r="HN823"/>
      <c r="HO823"/>
      <c r="HP823"/>
      <c r="HQ823"/>
      <c r="HR823"/>
      <c r="HS823"/>
      <c r="HT823"/>
      <c r="HU823"/>
      <c r="HV823"/>
      <c r="HW823"/>
      <c r="HX823"/>
      <c r="HY823"/>
      <c r="HZ823"/>
      <c r="IA823"/>
      <c r="IB823"/>
      <c r="IC823"/>
      <c r="ID823"/>
      <c r="IE823"/>
      <c r="IF823"/>
      <c r="IG823"/>
      <c r="IH823"/>
      <c r="II823"/>
      <c r="IJ823"/>
      <c r="IK823"/>
      <c r="IL823"/>
      <c r="IM823"/>
      <c r="IN823"/>
      <c r="IO823"/>
      <c r="IP823"/>
      <c r="IQ823"/>
      <c r="IR823"/>
      <c r="IS823"/>
      <c r="IT823"/>
      <c r="IU823"/>
      <c r="IV823"/>
    </row>
    <row r="824" spans="1:256" ht="26.25" customHeight="1" x14ac:dyDescent="0.2">
      <c r="A824" s="137">
        <v>18</v>
      </c>
      <c r="B824" s="140" t="s">
        <v>1504</v>
      </c>
      <c r="C824" s="137">
        <v>2016</v>
      </c>
      <c r="D824" s="340">
        <v>5874.8</v>
      </c>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c r="FZ824"/>
      <c r="GA824"/>
      <c r="GB824"/>
      <c r="GC824"/>
      <c r="GD824"/>
      <c r="GE824"/>
      <c r="GF824"/>
      <c r="GG824"/>
      <c r="GH824"/>
      <c r="GI824"/>
      <c r="GJ824"/>
      <c r="GK824"/>
      <c r="GL824"/>
      <c r="GM824"/>
      <c r="GN824"/>
      <c r="GO824"/>
      <c r="GP824"/>
      <c r="GQ824"/>
      <c r="GR824"/>
      <c r="GS824"/>
      <c r="GT824"/>
      <c r="GU824"/>
      <c r="GV824"/>
      <c r="GW824"/>
      <c r="GX824"/>
      <c r="GY824"/>
      <c r="GZ824"/>
      <c r="HA824"/>
      <c r="HB824"/>
      <c r="HC824"/>
      <c r="HD824"/>
      <c r="HE824"/>
      <c r="HF824"/>
      <c r="HG824"/>
      <c r="HH824"/>
      <c r="HI824"/>
      <c r="HJ824"/>
      <c r="HK824"/>
      <c r="HL824"/>
      <c r="HM824"/>
      <c r="HN824"/>
      <c r="HO824"/>
      <c r="HP824"/>
      <c r="HQ824"/>
      <c r="HR824"/>
      <c r="HS824"/>
      <c r="HT824"/>
      <c r="HU824"/>
      <c r="HV824"/>
      <c r="HW824"/>
      <c r="HX824"/>
      <c r="HY824"/>
      <c r="HZ824"/>
      <c r="IA824"/>
      <c r="IB824"/>
      <c r="IC824"/>
      <c r="ID824"/>
      <c r="IE824"/>
      <c r="IF824"/>
      <c r="IG824"/>
      <c r="IH824"/>
      <c r="II824"/>
      <c r="IJ824"/>
      <c r="IK824"/>
      <c r="IL824"/>
      <c r="IM824"/>
      <c r="IN824"/>
      <c r="IO824"/>
      <c r="IP824"/>
      <c r="IQ824"/>
      <c r="IR824"/>
      <c r="IS824"/>
      <c r="IT824"/>
      <c r="IU824"/>
      <c r="IV824"/>
    </row>
    <row r="825" spans="1:256" ht="26.25" customHeight="1" x14ac:dyDescent="0.2">
      <c r="A825" s="137">
        <v>19</v>
      </c>
      <c r="B825" s="140" t="s">
        <v>1505</v>
      </c>
      <c r="C825" s="137">
        <v>2016</v>
      </c>
      <c r="D825" s="340">
        <v>1548.98</v>
      </c>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c r="HJ825"/>
      <c r="HK825"/>
      <c r="HL825"/>
      <c r="HM825"/>
      <c r="HN825"/>
      <c r="HO825"/>
      <c r="HP825"/>
      <c r="HQ825"/>
      <c r="HR825"/>
      <c r="HS825"/>
      <c r="HT825"/>
      <c r="HU825"/>
      <c r="HV825"/>
      <c r="HW825"/>
      <c r="HX825"/>
      <c r="HY825"/>
      <c r="HZ825"/>
      <c r="IA825"/>
      <c r="IB825"/>
      <c r="IC825"/>
      <c r="ID825"/>
      <c r="IE825"/>
      <c r="IF825"/>
      <c r="IG825"/>
      <c r="IH825"/>
      <c r="II825"/>
      <c r="IJ825"/>
      <c r="IK825"/>
      <c r="IL825"/>
      <c r="IM825"/>
      <c r="IN825"/>
      <c r="IO825"/>
      <c r="IP825"/>
      <c r="IQ825"/>
      <c r="IR825"/>
      <c r="IS825"/>
      <c r="IT825"/>
      <c r="IU825"/>
      <c r="IV825"/>
    </row>
    <row r="826" spans="1:256" ht="26.25" customHeight="1" x14ac:dyDescent="0.2">
      <c r="A826" s="137">
        <v>20</v>
      </c>
      <c r="B826" s="140" t="s">
        <v>1506</v>
      </c>
      <c r="C826" s="137">
        <v>2016</v>
      </c>
      <c r="D826" s="340">
        <v>2419</v>
      </c>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c r="HJ826"/>
      <c r="HK826"/>
      <c r="HL826"/>
      <c r="HM826"/>
      <c r="HN826"/>
      <c r="HO826"/>
      <c r="HP826"/>
      <c r="HQ826"/>
      <c r="HR826"/>
      <c r="HS826"/>
      <c r="HT826"/>
      <c r="HU826"/>
      <c r="HV826"/>
      <c r="HW826"/>
      <c r="HX826"/>
      <c r="HY826"/>
      <c r="HZ826"/>
      <c r="IA826"/>
      <c r="IB826"/>
      <c r="IC826"/>
      <c r="ID826"/>
      <c r="IE826"/>
      <c r="IF826"/>
      <c r="IG826"/>
      <c r="IH826"/>
      <c r="II826"/>
      <c r="IJ826"/>
      <c r="IK826"/>
      <c r="IL826"/>
      <c r="IM826"/>
      <c r="IN826"/>
      <c r="IO826"/>
      <c r="IP826"/>
      <c r="IQ826"/>
      <c r="IR826"/>
      <c r="IS826"/>
      <c r="IT826"/>
      <c r="IU826"/>
      <c r="IV826"/>
    </row>
    <row r="827" spans="1:256" ht="26.25" customHeight="1" x14ac:dyDescent="0.2">
      <c r="A827" s="137">
        <v>21</v>
      </c>
      <c r="B827" s="140" t="s">
        <v>1507</v>
      </c>
      <c r="C827" s="137">
        <v>2015</v>
      </c>
      <c r="D827" s="340">
        <v>1438</v>
      </c>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c r="HJ827"/>
      <c r="HK827"/>
      <c r="HL827"/>
      <c r="HM827"/>
      <c r="HN827"/>
      <c r="HO827"/>
      <c r="HP827"/>
      <c r="HQ827"/>
      <c r="HR827"/>
      <c r="HS827"/>
      <c r="HT827"/>
      <c r="HU827"/>
      <c r="HV827"/>
      <c r="HW827"/>
      <c r="HX827"/>
      <c r="HY827"/>
      <c r="HZ827"/>
      <c r="IA827"/>
      <c r="IB827"/>
      <c r="IC827"/>
      <c r="ID827"/>
      <c r="IE827"/>
      <c r="IF827"/>
      <c r="IG827"/>
      <c r="IH827"/>
      <c r="II827"/>
      <c r="IJ827"/>
      <c r="IK827"/>
      <c r="IL827"/>
      <c r="IM827"/>
      <c r="IN827"/>
      <c r="IO827"/>
      <c r="IP827"/>
      <c r="IQ827"/>
      <c r="IR827"/>
      <c r="IS827"/>
      <c r="IT827"/>
      <c r="IU827"/>
      <c r="IV827"/>
    </row>
    <row r="828" spans="1:256" ht="26.25" customHeight="1" x14ac:dyDescent="0.2">
      <c r="A828" s="137">
        <v>22</v>
      </c>
      <c r="B828" s="140" t="s">
        <v>1508</v>
      </c>
      <c r="C828" s="137">
        <v>2015</v>
      </c>
      <c r="D828" s="340">
        <v>2898</v>
      </c>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c r="GA828"/>
      <c r="GB828"/>
      <c r="GC828"/>
      <c r="GD828"/>
      <c r="GE828"/>
      <c r="GF828"/>
      <c r="GG828"/>
      <c r="GH828"/>
      <c r="GI828"/>
      <c r="GJ828"/>
      <c r="GK828"/>
      <c r="GL828"/>
      <c r="GM828"/>
      <c r="GN828"/>
      <c r="GO828"/>
      <c r="GP828"/>
      <c r="GQ828"/>
      <c r="GR828"/>
      <c r="GS828"/>
      <c r="GT828"/>
      <c r="GU828"/>
      <c r="GV828"/>
      <c r="GW828"/>
      <c r="GX828"/>
      <c r="GY828"/>
      <c r="GZ828"/>
      <c r="HA828"/>
      <c r="HB828"/>
      <c r="HC828"/>
      <c r="HD828"/>
      <c r="HE828"/>
      <c r="HF828"/>
      <c r="HG828"/>
      <c r="HH828"/>
      <c r="HI828"/>
      <c r="HJ828"/>
      <c r="HK828"/>
      <c r="HL828"/>
      <c r="HM828"/>
      <c r="HN828"/>
      <c r="HO828"/>
      <c r="HP828"/>
      <c r="HQ828"/>
      <c r="HR828"/>
      <c r="HS828"/>
      <c r="HT828"/>
      <c r="HU828"/>
      <c r="HV828"/>
      <c r="HW828"/>
      <c r="HX828"/>
      <c r="HY828"/>
      <c r="HZ828"/>
      <c r="IA828"/>
      <c r="IB828"/>
      <c r="IC828"/>
      <c r="ID828"/>
      <c r="IE828"/>
      <c r="IF828"/>
      <c r="IG828"/>
      <c r="IH828"/>
      <c r="II828"/>
      <c r="IJ828"/>
      <c r="IK828"/>
      <c r="IL828"/>
      <c r="IM828"/>
      <c r="IN828"/>
      <c r="IO828"/>
      <c r="IP828"/>
      <c r="IQ828"/>
      <c r="IR828"/>
      <c r="IS828"/>
      <c r="IT828"/>
      <c r="IU828"/>
      <c r="IV828"/>
    </row>
    <row r="829" spans="1:256" ht="26.25" customHeight="1" x14ac:dyDescent="0.2">
      <c r="A829" s="137">
        <v>23</v>
      </c>
      <c r="B829" s="140" t="s">
        <v>1509</v>
      </c>
      <c r="C829" s="137">
        <v>2015</v>
      </c>
      <c r="D829" s="340">
        <v>1300</v>
      </c>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c r="HJ829"/>
      <c r="HK829"/>
      <c r="HL829"/>
      <c r="HM829"/>
      <c r="HN829"/>
      <c r="HO829"/>
      <c r="HP829"/>
      <c r="HQ829"/>
      <c r="HR829"/>
      <c r="HS829"/>
      <c r="HT829"/>
      <c r="HU829"/>
      <c r="HV829"/>
      <c r="HW829"/>
      <c r="HX829"/>
      <c r="HY829"/>
      <c r="HZ829"/>
      <c r="IA829"/>
      <c r="IB829"/>
      <c r="IC829"/>
      <c r="ID829"/>
      <c r="IE829"/>
      <c r="IF829"/>
      <c r="IG829"/>
      <c r="IH829"/>
      <c r="II829"/>
      <c r="IJ829"/>
      <c r="IK829"/>
      <c r="IL829"/>
      <c r="IM829"/>
      <c r="IN829"/>
      <c r="IO829"/>
      <c r="IP829"/>
      <c r="IQ829"/>
      <c r="IR829"/>
      <c r="IS829"/>
      <c r="IT829"/>
      <c r="IU829"/>
      <c r="IV829"/>
    </row>
    <row r="830" spans="1:256" ht="26.25" customHeight="1" x14ac:dyDescent="0.2">
      <c r="A830" s="137">
        <v>24</v>
      </c>
      <c r="B830" s="140" t="s">
        <v>1510</v>
      </c>
      <c r="C830" s="137">
        <v>2015</v>
      </c>
      <c r="D830" s="340">
        <v>3487.05</v>
      </c>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c r="GA830"/>
      <c r="GB830"/>
      <c r="GC830"/>
      <c r="GD830"/>
      <c r="GE830"/>
      <c r="GF830"/>
      <c r="GG830"/>
      <c r="GH830"/>
      <c r="GI830"/>
      <c r="GJ830"/>
      <c r="GK830"/>
      <c r="GL830"/>
      <c r="GM830"/>
      <c r="GN830"/>
      <c r="GO830"/>
      <c r="GP830"/>
      <c r="GQ830"/>
      <c r="GR830"/>
      <c r="GS830"/>
      <c r="GT830"/>
      <c r="GU830"/>
      <c r="GV830"/>
      <c r="GW830"/>
      <c r="GX830"/>
      <c r="GY830"/>
      <c r="GZ830"/>
      <c r="HA830"/>
      <c r="HB830"/>
      <c r="HC830"/>
      <c r="HD830"/>
      <c r="HE830"/>
      <c r="HF830"/>
      <c r="HG830"/>
      <c r="HH830"/>
      <c r="HI830"/>
      <c r="HJ830"/>
      <c r="HK830"/>
      <c r="HL830"/>
      <c r="HM830"/>
      <c r="HN830"/>
      <c r="HO830"/>
      <c r="HP830"/>
      <c r="HQ830"/>
      <c r="HR830"/>
      <c r="HS830"/>
      <c r="HT830"/>
      <c r="HU830"/>
      <c r="HV830"/>
      <c r="HW830"/>
      <c r="HX830"/>
      <c r="HY830"/>
      <c r="HZ830"/>
      <c r="IA830"/>
      <c r="IB830"/>
      <c r="IC830"/>
      <c r="ID830"/>
      <c r="IE830"/>
      <c r="IF830"/>
      <c r="IG830"/>
      <c r="IH830"/>
      <c r="II830"/>
      <c r="IJ830"/>
      <c r="IK830"/>
      <c r="IL830"/>
      <c r="IM830"/>
      <c r="IN830"/>
      <c r="IO830"/>
      <c r="IP830"/>
      <c r="IQ830"/>
      <c r="IR830"/>
      <c r="IS830"/>
      <c r="IT830"/>
      <c r="IU830"/>
      <c r="IV830"/>
    </row>
    <row r="831" spans="1:256" ht="26.25" customHeight="1" x14ac:dyDescent="0.2">
      <c r="A831" s="137">
        <v>25</v>
      </c>
      <c r="B831" s="140" t="s">
        <v>1511</v>
      </c>
      <c r="C831" s="137">
        <v>2017</v>
      </c>
      <c r="D831" s="340">
        <v>2890.5</v>
      </c>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c r="HJ831"/>
      <c r="HK831"/>
      <c r="HL831"/>
      <c r="HM831"/>
      <c r="HN831"/>
      <c r="HO831"/>
      <c r="HP831"/>
      <c r="HQ831"/>
      <c r="HR831"/>
      <c r="HS831"/>
      <c r="HT831"/>
      <c r="HU831"/>
      <c r="HV831"/>
      <c r="HW831"/>
      <c r="HX831"/>
      <c r="HY831"/>
      <c r="HZ831"/>
      <c r="IA831"/>
      <c r="IB831"/>
      <c r="IC831"/>
      <c r="ID831"/>
      <c r="IE831"/>
      <c r="IF831"/>
      <c r="IG831"/>
      <c r="IH831"/>
      <c r="II831"/>
      <c r="IJ831"/>
      <c r="IK831"/>
      <c r="IL831"/>
      <c r="IM831"/>
      <c r="IN831"/>
      <c r="IO831"/>
      <c r="IP831"/>
      <c r="IQ831"/>
      <c r="IR831"/>
      <c r="IS831"/>
      <c r="IT831"/>
      <c r="IU831"/>
      <c r="IV831"/>
    </row>
    <row r="832" spans="1:256" ht="26.25" customHeight="1" x14ac:dyDescent="0.2">
      <c r="A832" s="137">
        <v>26</v>
      </c>
      <c r="B832" s="140" t="s">
        <v>1511</v>
      </c>
      <c r="C832" s="137">
        <v>2017</v>
      </c>
      <c r="D832" s="340">
        <v>2232.41</v>
      </c>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c r="HJ832"/>
      <c r="HK832"/>
      <c r="HL832"/>
      <c r="HM832"/>
      <c r="HN832"/>
      <c r="HO832"/>
      <c r="HP832"/>
      <c r="HQ832"/>
      <c r="HR832"/>
      <c r="HS832"/>
      <c r="HT832"/>
      <c r="HU832"/>
      <c r="HV832"/>
      <c r="HW832"/>
      <c r="HX832"/>
      <c r="HY832"/>
      <c r="HZ832"/>
      <c r="IA832"/>
      <c r="IB832"/>
      <c r="IC832"/>
      <c r="ID832"/>
      <c r="IE832"/>
      <c r="IF832"/>
      <c r="IG832"/>
      <c r="IH832"/>
      <c r="II832"/>
      <c r="IJ832"/>
      <c r="IK832"/>
      <c r="IL832"/>
      <c r="IM832"/>
      <c r="IN832"/>
      <c r="IO832"/>
      <c r="IP832"/>
      <c r="IQ832"/>
      <c r="IR832"/>
      <c r="IS832"/>
      <c r="IT832"/>
      <c r="IU832"/>
      <c r="IV832"/>
    </row>
    <row r="833" spans="1:256" ht="26.25" customHeight="1" x14ac:dyDescent="0.2">
      <c r="A833" s="137">
        <v>27</v>
      </c>
      <c r="B833" s="140" t="s">
        <v>1512</v>
      </c>
      <c r="C833" s="137">
        <v>2017</v>
      </c>
      <c r="D833" s="340">
        <v>2450</v>
      </c>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c r="HJ833"/>
      <c r="HK833"/>
      <c r="HL833"/>
      <c r="HM833"/>
      <c r="HN833"/>
      <c r="HO833"/>
      <c r="HP833"/>
      <c r="HQ833"/>
      <c r="HR833"/>
      <c r="HS833"/>
      <c r="HT833"/>
      <c r="HU833"/>
      <c r="HV833"/>
      <c r="HW833"/>
      <c r="HX833"/>
      <c r="HY833"/>
      <c r="HZ833"/>
      <c r="IA833"/>
      <c r="IB833"/>
      <c r="IC833"/>
      <c r="ID833"/>
      <c r="IE833"/>
      <c r="IF833"/>
      <c r="IG833"/>
      <c r="IH833"/>
      <c r="II833"/>
      <c r="IJ833"/>
      <c r="IK833"/>
      <c r="IL833"/>
      <c r="IM833"/>
      <c r="IN833"/>
      <c r="IO833"/>
      <c r="IP833"/>
      <c r="IQ833"/>
      <c r="IR833"/>
      <c r="IS833"/>
      <c r="IT833"/>
      <c r="IU833"/>
      <c r="IV833"/>
    </row>
    <row r="834" spans="1:256" ht="26.25" customHeight="1" x14ac:dyDescent="0.2">
      <c r="A834" s="137">
        <v>28</v>
      </c>
      <c r="B834" s="140" t="s">
        <v>1513</v>
      </c>
      <c r="C834" s="137">
        <v>2017</v>
      </c>
      <c r="D834" s="340">
        <v>1959.36</v>
      </c>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c r="HJ834"/>
      <c r="HK834"/>
      <c r="HL834"/>
      <c r="HM834"/>
      <c r="HN834"/>
      <c r="HO834"/>
      <c r="HP834"/>
      <c r="HQ834"/>
      <c r="HR834"/>
      <c r="HS834"/>
      <c r="HT834"/>
      <c r="HU834"/>
      <c r="HV834"/>
      <c r="HW834"/>
      <c r="HX834"/>
      <c r="HY834"/>
      <c r="HZ834"/>
      <c r="IA834"/>
      <c r="IB834"/>
      <c r="IC834"/>
      <c r="ID834"/>
      <c r="IE834"/>
      <c r="IF834"/>
      <c r="IG834"/>
      <c r="IH834"/>
      <c r="II834"/>
      <c r="IJ834"/>
      <c r="IK834"/>
      <c r="IL834"/>
      <c r="IM834"/>
      <c r="IN834"/>
      <c r="IO834"/>
      <c r="IP834"/>
      <c r="IQ834"/>
      <c r="IR834"/>
      <c r="IS834"/>
      <c r="IT834"/>
      <c r="IU834"/>
      <c r="IV834"/>
    </row>
    <row r="835" spans="1:256" ht="26.25" customHeight="1" x14ac:dyDescent="0.2">
      <c r="A835" s="137">
        <v>29</v>
      </c>
      <c r="B835" s="140" t="s">
        <v>1514</v>
      </c>
      <c r="C835" s="137">
        <v>2017</v>
      </c>
      <c r="D835" s="340">
        <v>1820.01</v>
      </c>
      <c r="E835" s="152"/>
      <c r="F835" s="152"/>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c r="HJ835"/>
      <c r="HK835"/>
      <c r="HL835"/>
      <c r="HM835"/>
      <c r="HN835"/>
      <c r="HO835"/>
      <c r="HP835"/>
      <c r="HQ835"/>
      <c r="HR835"/>
      <c r="HS835"/>
      <c r="HT835"/>
      <c r="HU835"/>
      <c r="HV835"/>
      <c r="HW835"/>
      <c r="HX835"/>
      <c r="HY835"/>
      <c r="HZ835"/>
      <c r="IA835"/>
      <c r="IB835"/>
      <c r="IC835"/>
      <c r="ID835"/>
      <c r="IE835"/>
      <c r="IF835"/>
      <c r="IG835"/>
      <c r="IH835"/>
      <c r="II835"/>
      <c r="IJ835"/>
      <c r="IK835"/>
      <c r="IL835"/>
      <c r="IM835"/>
      <c r="IN835"/>
      <c r="IO835"/>
      <c r="IP835"/>
      <c r="IQ835"/>
      <c r="IR835"/>
      <c r="IS835"/>
      <c r="IT835"/>
      <c r="IU835"/>
      <c r="IV835"/>
    </row>
    <row r="836" spans="1:256" ht="26.25" customHeight="1" x14ac:dyDescent="0.2">
      <c r="A836" s="137">
        <v>30</v>
      </c>
      <c r="B836" s="140" t="s">
        <v>1515</v>
      </c>
      <c r="C836" s="137">
        <v>2018</v>
      </c>
      <c r="D836" s="340">
        <v>2002</v>
      </c>
      <c r="E836" s="152"/>
      <c r="F836" s="152"/>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c r="IT836"/>
      <c r="IU836"/>
      <c r="IV836"/>
    </row>
    <row r="837" spans="1:256" s="152" customFormat="1" ht="26.25" customHeight="1" x14ac:dyDescent="0.2">
      <c r="A837" s="137">
        <v>31</v>
      </c>
      <c r="B837" s="140" t="s">
        <v>1516</v>
      </c>
      <c r="C837" s="137">
        <v>2018</v>
      </c>
      <c r="D837" s="340">
        <v>2829</v>
      </c>
    </row>
    <row r="838" spans="1:256" s="152" customFormat="1" ht="26.25" customHeight="1" x14ac:dyDescent="0.2">
      <c r="A838" s="137">
        <v>32</v>
      </c>
      <c r="B838" s="140" t="s">
        <v>1492</v>
      </c>
      <c r="C838" s="137">
        <v>2019</v>
      </c>
      <c r="D838" s="340">
        <v>1799</v>
      </c>
    </row>
    <row r="839" spans="1:256" s="152" customFormat="1" ht="26.25" customHeight="1" x14ac:dyDescent="0.2">
      <c r="A839" s="137"/>
      <c r="B839" s="146" t="s">
        <v>457</v>
      </c>
      <c r="C839" s="145"/>
      <c r="D839" s="342">
        <f>SUM(D807:D838)</f>
        <v>89412.940000000017</v>
      </c>
    </row>
    <row r="840" spans="1:256" s="152" customFormat="1" ht="26.25" customHeight="1" x14ac:dyDescent="0.2">
      <c r="A840" s="151"/>
      <c r="C840" s="151"/>
      <c r="D840" s="345"/>
    </row>
    <row r="841" spans="1:256" s="152" customFormat="1" ht="26.25" customHeight="1" x14ac:dyDescent="0.2">
      <c r="A841" s="428" t="s">
        <v>143</v>
      </c>
      <c r="B841" s="428"/>
      <c r="C841" s="428"/>
      <c r="D841" s="428"/>
    </row>
    <row r="842" spans="1:256" s="152" customFormat="1" ht="26.25" customHeight="1" x14ac:dyDescent="0.2">
      <c r="A842" s="427" t="s">
        <v>1014</v>
      </c>
      <c r="B842" s="427"/>
      <c r="C842" s="427"/>
      <c r="D842" s="427"/>
      <c r="E842"/>
      <c r="F842"/>
    </row>
    <row r="843" spans="1:256" ht="26.25" customHeight="1" x14ac:dyDescent="0.2">
      <c r="A843" s="159">
        <v>1</v>
      </c>
      <c r="B843" s="160" t="s">
        <v>1517</v>
      </c>
      <c r="C843" s="159">
        <v>2013</v>
      </c>
      <c r="D843" s="357">
        <f>4*2048</f>
        <v>8192</v>
      </c>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c r="HJ843"/>
      <c r="HK843"/>
      <c r="HL843"/>
      <c r="HM843"/>
      <c r="HN843"/>
      <c r="HO843"/>
      <c r="HP843"/>
      <c r="HQ843"/>
      <c r="HR843"/>
      <c r="HS843"/>
      <c r="HT843"/>
      <c r="HU843"/>
      <c r="HV843"/>
      <c r="HW843"/>
      <c r="HX843"/>
      <c r="HY843"/>
      <c r="HZ843"/>
      <c r="IA843"/>
      <c r="IB843"/>
      <c r="IC843"/>
      <c r="ID843"/>
      <c r="IE843"/>
      <c r="IF843"/>
      <c r="IG843"/>
      <c r="IH843"/>
      <c r="II843"/>
      <c r="IJ843"/>
      <c r="IK843"/>
      <c r="IL843"/>
      <c r="IM843"/>
      <c r="IN843"/>
      <c r="IO843"/>
      <c r="IP843"/>
      <c r="IQ843"/>
      <c r="IR843"/>
      <c r="IS843"/>
      <c r="IT843"/>
      <c r="IU843"/>
      <c r="IV843"/>
    </row>
    <row r="844" spans="1:256" ht="26.25" customHeight="1" x14ac:dyDescent="0.2">
      <c r="A844" s="137">
        <v>2</v>
      </c>
      <c r="B844" s="160" t="s">
        <v>1518</v>
      </c>
      <c r="C844" s="137">
        <v>2013</v>
      </c>
      <c r="D844" s="351">
        <f>4*1769</f>
        <v>7076</v>
      </c>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c r="GA844"/>
      <c r="GB844"/>
      <c r="GC844"/>
      <c r="GD844"/>
      <c r="GE844"/>
      <c r="GF844"/>
      <c r="GG844"/>
      <c r="GH844"/>
      <c r="GI844"/>
      <c r="GJ844"/>
      <c r="GK844"/>
      <c r="GL844"/>
      <c r="GM844"/>
      <c r="GN844"/>
      <c r="GO844"/>
      <c r="GP844"/>
      <c r="GQ844"/>
      <c r="GR844"/>
      <c r="GS844"/>
      <c r="GT844"/>
      <c r="GU844"/>
      <c r="GV844"/>
      <c r="GW844"/>
      <c r="GX844"/>
      <c r="GY844"/>
      <c r="GZ844"/>
      <c r="HA844"/>
      <c r="HB844"/>
      <c r="HC844"/>
      <c r="HD844"/>
      <c r="HE844"/>
      <c r="HF844"/>
      <c r="HG844"/>
      <c r="HH844"/>
      <c r="HI844"/>
      <c r="HJ844"/>
      <c r="HK844"/>
      <c r="HL844"/>
      <c r="HM844"/>
      <c r="HN844"/>
      <c r="HO844"/>
      <c r="HP844"/>
      <c r="HQ844"/>
      <c r="HR844"/>
      <c r="HS844"/>
      <c r="HT844"/>
      <c r="HU844"/>
      <c r="HV844"/>
      <c r="HW844"/>
      <c r="HX844"/>
      <c r="HY844"/>
      <c r="HZ844"/>
      <c r="IA844"/>
      <c r="IB844"/>
      <c r="IC844"/>
      <c r="ID844"/>
      <c r="IE844"/>
      <c r="IF844"/>
      <c r="IG844"/>
      <c r="IH844"/>
      <c r="II844"/>
      <c r="IJ844"/>
      <c r="IK844"/>
      <c r="IL844"/>
      <c r="IM844"/>
      <c r="IN844"/>
      <c r="IO844"/>
      <c r="IP844"/>
      <c r="IQ844"/>
      <c r="IR844"/>
      <c r="IS844"/>
      <c r="IT844"/>
      <c r="IU844"/>
      <c r="IV844"/>
    </row>
    <row r="845" spans="1:256" ht="26.25" customHeight="1" x14ac:dyDescent="0.2">
      <c r="A845" s="137">
        <v>3</v>
      </c>
      <c r="B845" s="160" t="s">
        <v>1328</v>
      </c>
      <c r="C845" s="137">
        <v>2013</v>
      </c>
      <c r="D845" s="340">
        <v>2000</v>
      </c>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c r="IT845"/>
      <c r="IU845"/>
      <c r="IV845"/>
    </row>
    <row r="846" spans="1:256" ht="26.25" customHeight="1" x14ac:dyDescent="0.2">
      <c r="A846" s="137">
        <v>4</v>
      </c>
      <c r="B846" s="160" t="s">
        <v>1328</v>
      </c>
      <c r="C846" s="137">
        <v>2014</v>
      </c>
      <c r="D846" s="340">
        <v>3464</v>
      </c>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c r="IT846"/>
      <c r="IU846"/>
      <c r="IV846"/>
    </row>
    <row r="847" spans="1:256" ht="26.25" customHeight="1" x14ac:dyDescent="0.2">
      <c r="A847" s="137">
        <v>5</v>
      </c>
      <c r="B847" s="160" t="s">
        <v>1328</v>
      </c>
      <c r="C847" s="137">
        <v>2015</v>
      </c>
      <c r="D847" s="340">
        <v>2100</v>
      </c>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c r="IT847"/>
      <c r="IU847"/>
      <c r="IV847"/>
    </row>
    <row r="848" spans="1:256" ht="26.25" customHeight="1" x14ac:dyDescent="0.2">
      <c r="A848" s="137">
        <v>6</v>
      </c>
      <c r="B848" s="160" t="s">
        <v>1519</v>
      </c>
      <c r="C848" s="137">
        <v>2015</v>
      </c>
      <c r="D848" s="351">
        <f>2*2100</f>
        <v>4200</v>
      </c>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c r="IT848"/>
      <c r="IU848"/>
      <c r="IV848"/>
    </row>
    <row r="849" spans="1:256" ht="26.25" customHeight="1" x14ac:dyDescent="0.2">
      <c r="A849" s="159">
        <v>7</v>
      </c>
      <c r="B849" s="140" t="s">
        <v>1386</v>
      </c>
      <c r="C849" s="137">
        <v>2016</v>
      </c>
      <c r="D849" s="340">
        <v>1750</v>
      </c>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c r="HJ849"/>
      <c r="HK849"/>
      <c r="HL849"/>
      <c r="HM849"/>
      <c r="HN849"/>
      <c r="HO849"/>
      <c r="HP849"/>
      <c r="HQ849"/>
      <c r="HR849"/>
      <c r="HS849"/>
      <c r="HT849"/>
      <c r="HU849"/>
      <c r="HV849"/>
      <c r="HW849"/>
      <c r="HX849"/>
      <c r="HY849"/>
      <c r="HZ849"/>
      <c r="IA849"/>
      <c r="IB849"/>
      <c r="IC849"/>
      <c r="ID849"/>
      <c r="IE849"/>
      <c r="IF849"/>
      <c r="IG849"/>
      <c r="IH849"/>
      <c r="II849"/>
      <c r="IJ849"/>
      <c r="IK849"/>
      <c r="IL849"/>
      <c r="IM849"/>
      <c r="IN849"/>
      <c r="IO849"/>
      <c r="IP849"/>
      <c r="IQ849"/>
      <c r="IR849"/>
      <c r="IS849"/>
      <c r="IT849"/>
      <c r="IU849"/>
      <c r="IV849"/>
    </row>
    <row r="850" spans="1:256" ht="26.25" customHeight="1" x14ac:dyDescent="0.2">
      <c r="A850" s="137">
        <v>8</v>
      </c>
      <c r="B850" s="140" t="s">
        <v>1386</v>
      </c>
      <c r="C850" s="137">
        <v>2016</v>
      </c>
      <c r="D850" s="340">
        <v>2000</v>
      </c>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c r="HJ850"/>
      <c r="HK850"/>
      <c r="HL850"/>
      <c r="HM850"/>
      <c r="HN850"/>
      <c r="HO850"/>
      <c r="HP850"/>
      <c r="HQ850"/>
      <c r="HR850"/>
      <c r="HS850"/>
      <c r="HT850"/>
      <c r="HU850"/>
      <c r="HV850"/>
      <c r="HW850"/>
      <c r="HX850"/>
      <c r="HY850"/>
      <c r="HZ850"/>
      <c r="IA850"/>
      <c r="IB850"/>
      <c r="IC850"/>
      <c r="ID850"/>
      <c r="IE850"/>
      <c r="IF850"/>
      <c r="IG850"/>
      <c r="IH850"/>
      <c r="II850"/>
      <c r="IJ850"/>
      <c r="IK850"/>
      <c r="IL850"/>
      <c r="IM850"/>
      <c r="IN850"/>
      <c r="IO850"/>
      <c r="IP850"/>
      <c r="IQ850"/>
      <c r="IR850"/>
      <c r="IS850"/>
      <c r="IT850"/>
      <c r="IU850"/>
      <c r="IV850"/>
    </row>
    <row r="851" spans="1:256" ht="26.25" customHeight="1" x14ac:dyDescent="0.2">
      <c r="A851" s="137">
        <v>9</v>
      </c>
      <c r="B851" s="140" t="s">
        <v>1386</v>
      </c>
      <c r="C851" s="137">
        <v>2016</v>
      </c>
      <c r="D851" s="340">
        <v>1390</v>
      </c>
      <c r="E851" s="152"/>
      <c r="F851" s="152"/>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c r="GA851"/>
      <c r="GB851"/>
      <c r="GC851"/>
      <c r="GD851"/>
      <c r="GE851"/>
      <c r="GF851"/>
      <c r="GG851"/>
      <c r="GH851"/>
      <c r="GI851"/>
      <c r="GJ851"/>
      <c r="GK851"/>
      <c r="GL851"/>
      <c r="GM851"/>
      <c r="GN851"/>
      <c r="GO851"/>
      <c r="GP851"/>
      <c r="GQ851"/>
      <c r="GR851"/>
      <c r="GS851"/>
      <c r="GT851"/>
      <c r="GU851"/>
      <c r="GV851"/>
      <c r="GW851"/>
      <c r="GX851"/>
      <c r="GY851"/>
      <c r="GZ851"/>
      <c r="HA851"/>
      <c r="HB851"/>
      <c r="HC851"/>
      <c r="HD851"/>
      <c r="HE851"/>
      <c r="HF851"/>
      <c r="HG851"/>
      <c r="HH851"/>
      <c r="HI851"/>
      <c r="HJ851"/>
      <c r="HK851"/>
      <c r="HL851"/>
      <c r="HM851"/>
      <c r="HN851"/>
      <c r="HO851"/>
      <c r="HP851"/>
      <c r="HQ851"/>
      <c r="HR851"/>
      <c r="HS851"/>
      <c r="HT851"/>
      <c r="HU851"/>
      <c r="HV851"/>
      <c r="HW851"/>
      <c r="HX851"/>
      <c r="HY851"/>
      <c r="HZ851"/>
      <c r="IA851"/>
      <c r="IB851"/>
      <c r="IC851"/>
      <c r="ID851"/>
      <c r="IE851"/>
      <c r="IF851"/>
      <c r="IG851"/>
      <c r="IH851"/>
      <c r="II851"/>
      <c r="IJ851"/>
      <c r="IK851"/>
      <c r="IL851"/>
      <c r="IM851"/>
      <c r="IN851"/>
      <c r="IO851"/>
      <c r="IP851"/>
      <c r="IQ851"/>
      <c r="IR851"/>
      <c r="IS851"/>
      <c r="IT851"/>
      <c r="IU851"/>
      <c r="IV851"/>
    </row>
    <row r="852" spans="1:256" ht="26.25" customHeight="1" x14ac:dyDescent="0.2">
      <c r="A852" s="137">
        <v>10</v>
      </c>
      <c r="B852" s="140" t="s">
        <v>1328</v>
      </c>
      <c r="C852" s="137">
        <v>2017</v>
      </c>
      <c r="D852" s="340">
        <v>2000</v>
      </c>
      <c r="E852" s="152"/>
      <c r="F852" s="1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c r="HJ852"/>
      <c r="HK852"/>
      <c r="HL852"/>
      <c r="HM852"/>
      <c r="HN852"/>
      <c r="HO852"/>
      <c r="HP852"/>
      <c r="HQ852"/>
      <c r="HR852"/>
      <c r="HS852"/>
      <c r="HT852"/>
      <c r="HU852"/>
      <c r="HV852"/>
      <c r="HW852"/>
      <c r="HX852"/>
      <c r="HY852"/>
      <c r="HZ852"/>
      <c r="IA852"/>
      <c r="IB852"/>
      <c r="IC852"/>
      <c r="ID852"/>
      <c r="IE852"/>
      <c r="IF852"/>
      <c r="IG852"/>
      <c r="IH852"/>
      <c r="II852"/>
      <c r="IJ852"/>
      <c r="IK852"/>
      <c r="IL852"/>
      <c r="IM852"/>
      <c r="IN852"/>
      <c r="IO852"/>
      <c r="IP852"/>
      <c r="IQ852"/>
      <c r="IR852"/>
      <c r="IS852"/>
      <c r="IT852"/>
      <c r="IU852"/>
      <c r="IV852"/>
    </row>
    <row r="853" spans="1:256" ht="26.25" customHeight="1" x14ac:dyDescent="0.2">
      <c r="A853" s="137">
        <v>11</v>
      </c>
      <c r="B853" s="140" t="s">
        <v>1520</v>
      </c>
      <c r="C853" s="137">
        <v>2015</v>
      </c>
      <c r="D853" s="340">
        <v>2521.5</v>
      </c>
      <c r="E853" s="152"/>
      <c r="F853" s="152"/>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c r="HJ853"/>
      <c r="HK853"/>
      <c r="HL853"/>
      <c r="HM853"/>
      <c r="HN853"/>
      <c r="HO853"/>
      <c r="HP853"/>
      <c r="HQ853"/>
      <c r="HR853"/>
      <c r="HS853"/>
      <c r="HT853"/>
      <c r="HU853"/>
      <c r="HV853"/>
      <c r="HW853"/>
      <c r="HX853"/>
      <c r="HY853"/>
      <c r="HZ853"/>
      <c r="IA853"/>
      <c r="IB853"/>
      <c r="IC853"/>
      <c r="ID853"/>
      <c r="IE853"/>
      <c r="IF853"/>
      <c r="IG853"/>
      <c r="IH853"/>
      <c r="II853"/>
      <c r="IJ853"/>
      <c r="IK853"/>
      <c r="IL853"/>
      <c r="IM853"/>
      <c r="IN853"/>
      <c r="IO853"/>
      <c r="IP853"/>
      <c r="IQ853"/>
      <c r="IR853"/>
      <c r="IS853"/>
      <c r="IT853"/>
      <c r="IU853"/>
      <c r="IV853"/>
    </row>
    <row r="854" spans="1:256" ht="26.25" customHeight="1" x14ac:dyDescent="0.2">
      <c r="A854" s="137">
        <v>12</v>
      </c>
      <c r="B854" s="140" t="s">
        <v>1521</v>
      </c>
      <c r="C854" s="137">
        <v>2017</v>
      </c>
      <c r="D854" s="340">
        <v>2460</v>
      </c>
      <c r="E854" s="152"/>
      <c r="F854" s="152"/>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c r="IT854"/>
      <c r="IU854"/>
      <c r="IV854"/>
    </row>
    <row r="855" spans="1:256" ht="26.25" customHeight="1" x14ac:dyDescent="0.2">
      <c r="A855" s="159">
        <v>13</v>
      </c>
      <c r="B855" s="140" t="s">
        <v>1511</v>
      </c>
      <c r="C855" s="137">
        <v>2015</v>
      </c>
      <c r="D855" s="340">
        <v>1194</v>
      </c>
      <c r="E855" s="152"/>
      <c r="F855" s="152"/>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c r="IT855"/>
      <c r="IU855"/>
      <c r="IV855"/>
    </row>
    <row r="856" spans="1:256" ht="26.25" customHeight="1" x14ac:dyDescent="0.2">
      <c r="A856" s="137">
        <v>14</v>
      </c>
      <c r="B856" s="140" t="s">
        <v>1522</v>
      </c>
      <c r="C856" s="137">
        <v>2016</v>
      </c>
      <c r="D856" s="351">
        <f>2*2691</f>
        <v>5382</v>
      </c>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c r="IT856"/>
      <c r="IU856"/>
      <c r="IV856"/>
    </row>
    <row r="857" spans="1:256" ht="26.25" customHeight="1" x14ac:dyDescent="0.2">
      <c r="A857" s="137">
        <v>15</v>
      </c>
      <c r="B857" s="140" t="s">
        <v>1511</v>
      </c>
      <c r="C857" s="137">
        <v>2016</v>
      </c>
      <c r="D857" s="340">
        <v>1934</v>
      </c>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c r="IT857"/>
      <c r="IU857"/>
      <c r="IV857"/>
    </row>
    <row r="858" spans="1:256" ht="26.25" customHeight="1" x14ac:dyDescent="0.2">
      <c r="A858" s="137">
        <v>16</v>
      </c>
      <c r="B858" s="140" t="s">
        <v>1523</v>
      </c>
      <c r="C858" s="137">
        <v>2016</v>
      </c>
      <c r="D858" s="340">
        <v>2500</v>
      </c>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c r="FZ858"/>
      <c r="GA858"/>
      <c r="GB858"/>
      <c r="GC858"/>
      <c r="GD858"/>
      <c r="GE858"/>
      <c r="GF858"/>
      <c r="GG858"/>
      <c r="GH858"/>
      <c r="GI858"/>
      <c r="GJ858"/>
      <c r="GK858"/>
      <c r="GL858"/>
      <c r="GM858"/>
      <c r="GN858"/>
      <c r="GO858"/>
      <c r="GP858"/>
      <c r="GQ858"/>
      <c r="GR858"/>
      <c r="GS858"/>
      <c r="GT858"/>
      <c r="GU858"/>
      <c r="GV858"/>
      <c r="GW858"/>
      <c r="GX858"/>
      <c r="GY858"/>
      <c r="GZ858"/>
      <c r="HA858"/>
      <c r="HB858"/>
      <c r="HC858"/>
      <c r="HD858"/>
      <c r="HE858"/>
      <c r="HF858"/>
      <c r="HG858"/>
      <c r="HH858"/>
      <c r="HI858"/>
      <c r="HJ858"/>
      <c r="HK858"/>
      <c r="HL858"/>
      <c r="HM858"/>
      <c r="HN858"/>
      <c r="HO858"/>
      <c r="HP858"/>
      <c r="HQ858"/>
      <c r="HR858"/>
      <c r="HS858"/>
      <c r="HT858"/>
      <c r="HU858"/>
      <c r="HV858"/>
      <c r="HW858"/>
      <c r="HX858"/>
      <c r="HY858"/>
      <c r="HZ858"/>
      <c r="IA858"/>
      <c r="IB858"/>
      <c r="IC858"/>
      <c r="ID858"/>
      <c r="IE858"/>
      <c r="IF858"/>
      <c r="IG858"/>
      <c r="IH858"/>
      <c r="II858"/>
      <c r="IJ858"/>
      <c r="IK858"/>
      <c r="IL858"/>
      <c r="IM858"/>
      <c r="IN858"/>
      <c r="IO858"/>
      <c r="IP858"/>
      <c r="IQ858"/>
      <c r="IR858"/>
      <c r="IS858"/>
      <c r="IT858"/>
      <c r="IU858"/>
      <c r="IV858"/>
    </row>
    <row r="859" spans="1:256" ht="26.25" customHeight="1" x14ac:dyDescent="0.2">
      <c r="A859" s="137">
        <v>17</v>
      </c>
      <c r="B859" s="140" t="s">
        <v>1524</v>
      </c>
      <c r="C859" s="137">
        <v>2013</v>
      </c>
      <c r="D859" s="340">
        <v>455.1</v>
      </c>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c r="GA859"/>
      <c r="GB859"/>
      <c r="GC859"/>
      <c r="GD859"/>
      <c r="GE859"/>
      <c r="GF859"/>
      <c r="GG859"/>
      <c r="GH859"/>
      <c r="GI859"/>
      <c r="GJ859"/>
      <c r="GK859"/>
      <c r="GL859"/>
      <c r="GM859"/>
      <c r="GN859"/>
      <c r="GO859"/>
      <c r="GP859"/>
      <c r="GQ859"/>
      <c r="GR859"/>
      <c r="GS859"/>
      <c r="GT859"/>
      <c r="GU859"/>
      <c r="GV859"/>
      <c r="GW859"/>
      <c r="GX859"/>
      <c r="GY859"/>
      <c r="GZ859"/>
      <c r="HA859"/>
      <c r="HB859"/>
      <c r="HC859"/>
      <c r="HD859"/>
      <c r="HE859"/>
      <c r="HF859"/>
      <c r="HG859"/>
      <c r="HH859"/>
      <c r="HI859"/>
      <c r="HJ859"/>
      <c r="HK859"/>
      <c r="HL859"/>
      <c r="HM859"/>
      <c r="HN859"/>
      <c r="HO859"/>
      <c r="HP859"/>
      <c r="HQ859"/>
      <c r="HR859"/>
      <c r="HS859"/>
      <c r="HT859"/>
      <c r="HU859"/>
      <c r="HV859"/>
      <c r="HW859"/>
      <c r="HX859"/>
      <c r="HY859"/>
      <c r="HZ859"/>
      <c r="IA859"/>
      <c r="IB859"/>
      <c r="IC859"/>
      <c r="ID859"/>
      <c r="IE859"/>
      <c r="IF859"/>
      <c r="IG859"/>
      <c r="IH859"/>
      <c r="II859"/>
      <c r="IJ859"/>
      <c r="IK859"/>
      <c r="IL859"/>
      <c r="IM859"/>
      <c r="IN859"/>
      <c r="IO859"/>
      <c r="IP859"/>
      <c r="IQ859"/>
      <c r="IR859"/>
      <c r="IS859"/>
      <c r="IT859"/>
      <c r="IU859"/>
      <c r="IV859"/>
    </row>
    <row r="860" spans="1:256" s="152" customFormat="1" ht="26.25" customHeight="1" x14ac:dyDescent="0.2">
      <c r="A860" s="137">
        <v>18</v>
      </c>
      <c r="B860" s="140" t="s">
        <v>1524</v>
      </c>
      <c r="C860" s="137">
        <v>2015</v>
      </c>
      <c r="D860" s="340">
        <v>600</v>
      </c>
    </row>
    <row r="861" spans="1:256" s="152" customFormat="1" ht="26.25" customHeight="1" x14ac:dyDescent="0.2">
      <c r="A861" s="159">
        <v>19</v>
      </c>
      <c r="B861" s="140" t="s">
        <v>1335</v>
      </c>
      <c r="C861" s="137">
        <v>2013</v>
      </c>
      <c r="D861" s="340">
        <v>750</v>
      </c>
    </row>
    <row r="862" spans="1:256" s="152" customFormat="1" ht="26.25" customHeight="1" x14ac:dyDescent="0.2">
      <c r="A862" s="137">
        <v>20</v>
      </c>
      <c r="B862" s="140" t="s">
        <v>1335</v>
      </c>
      <c r="C862" s="137">
        <v>2015</v>
      </c>
      <c r="D862" s="340">
        <v>2072.7800000000002</v>
      </c>
    </row>
    <row r="863" spans="1:256" s="152" customFormat="1" ht="26.25" customHeight="1" x14ac:dyDescent="0.2">
      <c r="A863" s="137">
        <v>21</v>
      </c>
      <c r="B863" s="140" t="s">
        <v>1525</v>
      </c>
      <c r="C863" s="137">
        <v>2015</v>
      </c>
      <c r="D863" s="340">
        <v>1529.1</v>
      </c>
    </row>
    <row r="864" spans="1:256" s="152" customFormat="1" ht="26.25" customHeight="1" x14ac:dyDescent="0.2">
      <c r="A864" s="137">
        <v>22</v>
      </c>
      <c r="B864" s="140" t="s">
        <v>1270</v>
      </c>
      <c r="C864" s="137">
        <v>2015</v>
      </c>
      <c r="D864" s="340">
        <v>2230</v>
      </c>
    </row>
    <row r="865" spans="1:256" s="152" customFormat="1" ht="26.25" customHeight="1" x14ac:dyDescent="0.2">
      <c r="A865" s="137">
        <v>23</v>
      </c>
      <c r="B865" s="140" t="s">
        <v>1526</v>
      </c>
      <c r="C865" s="137">
        <v>2016</v>
      </c>
      <c r="D865" s="351">
        <f>5*1439.1</f>
        <v>7195.5</v>
      </c>
      <c r="E865"/>
      <c r="F865"/>
    </row>
    <row r="866" spans="1:256" s="152" customFormat="1" ht="26.25" customHeight="1" x14ac:dyDescent="0.2">
      <c r="A866" s="137">
        <v>24</v>
      </c>
      <c r="B866" s="140" t="s">
        <v>1527</v>
      </c>
      <c r="C866" s="137">
        <v>2014</v>
      </c>
      <c r="D866" s="340">
        <v>9488</v>
      </c>
      <c r="E866"/>
      <c r="F866"/>
    </row>
    <row r="867" spans="1:256" s="152" customFormat="1" ht="26.25" customHeight="1" x14ac:dyDescent="0.2">
      <c r="A867" s="159">
        <v>25</v>
      </c>
      <c r="B867" s="140" t="s">
        <v>1528</v>
      </c>
      <c r="C867" s="137">
        <v>2014</v>
      </c>
      <c r="D867" s="340">
        <v>1100</v>
      </c>
      <c r="E867"/>
      <c r="F867"/>
    </row>
    <row r="868" spans="1:256" s="152" customFormat="1" ht="26.25" customHeight="1" x14ac:dyDescent="0.2">
      <c r="A868" s="137">
        <v>26</v>
      </c>
      <c r="B868" s="140" t="s">
        <v>1472</v>
      </c>
      <c r="C868" s="137">
        <v>2018</v>
      </c>
      <c r="D868" s="351">
        <f>2*650</f>
        <v>1300</v>
      </c>
      <c r="E868"/>
      <c r="F868"/>
    </row>
    <row r="869" spans="1:256" s="152" customFormat="1" ht="26.25" customHeight="1" x14ac:dyDescent="0.2">
      <c r="A869" s="137">
        <v>27</v>
      </c>
      <c r="B869" s="140" t="s">
        <v>1524</v>
      </c>
      <c r="C869" s="137">
        <v>2018</v>
      </c>
      <c r="D869" s="340">
        <v>300</v>
      </c>
      <c r="E869"/>
      <c r="F869"/>
    </row>
    <row r="870" spans="1:256" ht="26.25" customHeight="1" x14ac:dyDescent="0.2">
      <c r="A870" s="137">
        <v>28</v>
      </c>
      <c r="B870" s="140" t="s">
        <v>1529</v>
      </c>
      <c r="C870" s="137">
        <v>2017</v>
      </c>
      <c r="D870" s="351">
        <f>11*645</f>
        <v>7095</v>
      </c>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c r="HJ870"/>
      <c r="HK870"/>
      <c r="HL870"/>
      <c r="HM870"/>
      <c r="HN870"/>
      <c r="HO870"/>
      <c r="HP870"/>
      <c r="HQ870"/>
      <c r="HR870"/>
      <c r="HS870"/>
      <c r="HT870"/>
      <c r="HU870"/>
      <c r="HV870"/>
      <c r="HW870"/>
      <c r="HX870"/>
      <c r="HY870"/>
      <c r="HZ870"/>
      <c r="IA870"/>
      <c r="IB870"/>
      <c r="IC870"/>
      <c r="ID870"/>
      <c r="IE870"/>
      <c r="IF870"/>
      <c r="IG870"/>
      <c r="IH870"/>
      <c r="II870"/>
      <c r="IJ870"/>
      <c r="IK870"/>
      <c r="IL870"/>
      <c r="IM870"/>
      <c r="IN870"/>
      <c r="IO870"/>
      <c r="IP870"/>
      <c r="IQ870"/>
      <c r="IR870"/>
      <c r="IS870"/>
      <c r="IT870"/>
      <c r="IU870"/>
      <c r="IV870"/>
    </row>
    <row r="871" spans="1:256" ht="26.25" customHeight="1" x14ac:dyDescent="0.2">
      <c r="A871" s="137">
        <v>29</v>
      </c>
      <c r="B871" s="140" t="s">
        <v>1472</v>
      </c>
      <c r="C871" s="137">
        <v>2018</v>
      </c>
      <c r="D871" s="351">
        <v>2290</v>
      </c>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c r="GA871"/>
      <c r="GB871"/>
      <c r="GC871"/>
      <c r="GD871"/>
      <c r="GE871"/>
      <c r="GF871"/>
      <c r="GG871"/>
      <c r="GH871"/>
      <c r="GI871"/>
      <c r="GJ871"/>
      <c r="GK871"/>
      <c r="GL871"/>
      <c r="GM871"/>
      <c r="GN871"/>
      <c r="GO871"/>
      <c r="GP871"/>
      <c r="GQ871"/>
      <c r="GR871"/>
      <c r="GS871"/>
      <c r="GT871"/>
      <c r="GU871"/>
      <c r="GV871"/>
      <c r="GW871"/>
      <c r="GX871"/>
      <c r="GY871"/>
      <c r="GZ871"/>
      <c r="HA871"/>
      <c r="HB871"/>
      <c r="HC871"/>
      <c r="HD871"/>
      <c r="HE871"/>
      <c r="HF871"/>
      <c r="HG871"/>
      <c r="HH871"/>
      <c r="HI871"/>
      <c r="HJ871"/>
      <c r="HK871"/>
      <c r="HL871"/>
      <c r="HM871"/>
      <c r="HN871"/>
      <c r="HO871"/>
      <c r="HP871"/>
      <c r="HQ871"/>
      <c r="HR871"/>
      <c r="HS871"/>
      <c r="HT871"/>
      <c r="HU871"/>
      <c r="HV871"/>
      <c r="HW871"/>
      <c r="HX871"/>
      <c r="HY871"/>
      <c r="HZ871"/>
      <c r="IA871"/>
      <c r="IB871"/>
      <c r="IC871"/>
      <c r="ID871"/>
      <c r="IE871"/>
      <c r="IF871"/>
      <c r="IG871"/>
      <c r="IH871"/>
      <c r="II871"/>
      <c r="IJ871"/>
      <c r="IK871"/>
      <c r="IL871"/>
      <c r="IM871"/>
      <c r="IN871"/>
      <c r="IO871"/>
      <c r="IP871"/>
      <c r="IQ871"/>
      <c r="IR871"/>
      <c r="IS871"/>
      <c r="IT871"/>
      <c r="IU871"/>
      <c r="IV871"/>
    </row>
    <row r="872" spans="1:256" ht="26.25" customHeight="1" x14ac:dyDescent="0.2">
      <c r="A872" s="137">
        <v>30</v>
      </c>
      <c r="B872" s="140" t="s">
        <v>1386</v>
      </c>
      <c r="C872" s="137">
        <v>2018</v>
      </c>
      <c r="D872" s="351">
        <v>680</v>
      </c>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c r="GA872"/>
      <c r="GB872"/>
      <c r="GC872"/>
      <c r="GD872"/>
      <c r="GE872"/>
      <c r="GF872"/>
      <c r="GG872"/>
      <c r="GH872"/>
      <c r="GI872"/>
      <c r="GJ872"/>
      <c r="GK872"/>
      <c r="GL872"/>
      <c r="GM872"/>
      <c r="GN872"/>
      <c r="GO872"/>
      <c r="GP872"/>
      <c r="GQ872"/>
      <c r="GR872"/>
      <c r="GS872"/>
      <c r="GT872"/>
      <c r="GU872"/>
      <c r="GV872"/>
      <c r="GW872"/>
      <c r="GX872"/>
      <c r="GY872"/>
      <c r="GZ872"/>
      <c r="HA872"/>
      <c r="HB872"/>
      <c r="HC872"/>
      <c r="HD872"/>
      <c r="HE872"/>
      <c r="HF872"/>
      <c r="HG872"/>
      <c r="HH872"/>
      <c r="HI872"/>
      <c r="HJ872"/>
      <c r="HK872"/>
      <c r="HL872"/>
      <c r="HM872"/>
      <c r="HN872"/>
      <c r="HO872"/>
      <c r="HP872"/>
      <c r="HQ872"/>
      <c r="HR872"/>
      <c r="HS872"/>
      <c r="HT872"/>
      <c r="HU872"/>
      <c r="HV872"/>
      <c r="HW872"/>
      <c r="HX872"/>
      <c r="HY872"/>
      <c r="HZ872"/>
      <c r="IA872"/>
      <c r="IB872"/>
      <c r="IC872"/>
      <c r="ID872"/>
      <c r="IE872"/>
      <c r="IF872"/>
      <c r="IG872"/>
      <c r="IH872"/>
      <c r="II872"/>
      <c r="IJ872"/>
      <c r="IK872"/>
      <c r="IL872"/>
      <c r="IM872"/>
      <c r="IN872"/>
      <c r="IO872"/>
      <c r="IP872"/>
      <c r="IQ872"/>
      <c r="IR872"/>
      <c r="IS872"/>
      <c r="IT872"/>
      <c r="IU872"/>
      <c r="IV872"/>
    </row>
    <row r="873" spans="1:256" ht="26.25" customHeight="1" x14ac:dyDescent="0.2">
      <c r="A873" s="159">
        <v>31</v>
      </c>
      <c r="B873" s="140" t="s">
        <v>1530</v>
      </c>
      <c r="C873" s="137">
        <v>2017</v>
      </c>
      <c r="D873" s="351">
        <f>11*335</f>
        <v>3685</v>
      </c>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c r="HJ873"/>
      <c r="HK873"/>
      <c r="HL873"/>
      <c r="HM873"/>
      <c r="HN873"/>
      <c r="HO873"/>
      <c r="HP873"/>
      <c r="HQ873"/>
      <c r="HR873"/>
      <c r="HS873"/>
      <c r="HT873"/>
      <c r="HU873"/>
      <c r="HV873"/>
      <c r="HW873"/>
      <c r="HX873"/>
      <c r="HY873"/>
      <c r="HZ873"/>
      <c r="IA873"/>
      <c r="IB873"/>
      <c r="IC873"/>
      <c r="ID873"/>
      <c r="IE873"/>
      <c r="IF873"/>
      <c r="IG873"/>
      <c r="IH873"/>
      <c r="II873"/>
      <c r="IJ873"/>
      <c r="IK873"/>
      <c r="IL873"/>
      <c r="IM873"/>
      <c r="IN873"/>
      <c r="IO873"/>
      <c r="IP873"/>
      <c r="IQ873"/>
      <c r="IR873"/>
      <c r="IS873"/>
      <c r="IT873"/>
      <c r="IU873"/>
      <c r="IV873"/>
    </row>
    <row r="874" spans="1:256" ht="26.25" customHeight="1" x14ac:dyDescent="0.2">
      <c r="A874" s="137">
        <v>32</v>
      </c>
      <c r="B874" s="140" t="s">
        <v>1531</v>
      </c>
      <c r="C874" s="137">
        <v>2018</v>
      </c>
      <c r="D874" s="351">
        <f>2*8750</f>
        <v>17500</v>
      </c>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c r="HJ874"/>
      <c r="HK874"/>
      <c r="HL874"/>
      <c r="HM874"/>
      <c r="HN874"/>
      <c r="HO874"/>
      <c r="HP874"/>
      <c r="HQ874"/>
      <c r="HR874"/>
      <c r="HS874"/>
      <c r="HT874"/>
      <c r="HU874"/>
      <c r="HV874"/>
      <c r="HW874"/>
      <c r="HX874"/>
      <c r="HY874"/>
      <c r="HZ874"/>
      <c r="IA874"/>
      <c r="IB874"/>
      <c r="IC874"/>
      <c r="ID874"/>
      <c r="IE874"/>
      <c r="IF874"/>
      <c r="IG874"/>
      <c r="IH874"/>
      <c r="II874"/>
      <c r="IJ874"/>
      <c r="IK874"/>
      <c r="IL874"/>
      <c r="IM874"/>
      <c r="IN874"/>
      <c r="IO874"/>
      <c r="IP874"/>
      <c r="IQ874"/>
      <c r="IR874"/>
      <c r="IS874"/>
      <c r="IT874"/>
      <c r="IU874"/>
      <c r="IV874"/>
    </row>
    <row r="875" spans="1:256" ht="26.25" customHeight="1" x14ac:dyDescent="0.2">
      <c r="A875" s="137">
        <v>33</v>
      </c>
      <c r="B875" s="140" t="s">
        <v>1532</v>
      </c>
      <c r="C875" s="137">
        <v>2018</v>
      </c>
      <c r="D875" s="351">
        <v>7000</v>
      </c>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c r="GA875"/>
      <c r="GB875"/>
      <c r="GC875"/>
      <c r="GD875"/>
      <c r="GE875"/>
      <c r="GF875"/>
      <c r="GG875"/>
      <c r="GH875"/>
      <c r="GI875"/>
      <c r="GJ875"/>
      <c r="GK875"/>
      <c r="GL875"/>
      <c r="GM875"/>
      <c r="GN875"/>
      <c r="GO875"/>
      <c r="GP875"/>
      <c r="GQ875"/>
      <c r="GR875"/>
      <c r="GS875"/>
      <c r="GT875"/>
      <c r="GU875"/>
      <c r="GV875"/>
      <c r="GW875"/>
      <c r="GX875"/>
      <c r="GY875"/>
      <c r="GZ875"/>
      <c r="HA875"/>
      <c r="HB875"/>
      <c r="HC875"/>
      <c r="HD875"/>
      <c r="HE875"/>
      <c r="HF875"/>
      <c r="HG875"/>
      <c r="HH875"/>
      <c r="HI875"/>
      <c r="HJ875"/>
      <c r="HK875"/>
      <c r="HL875"/>
      <c r="HM875"/>
      <c r="HN875"/>
      <c r="HO875"/>
      <c r="HP875"/>
      <c r="HQ875"/>
      <c r="HR875"/>
      <c r="HS875"/>
      <c r="HT875"/>
      <c r="HU875"/>
      <c r="HV875"/>
      <c r="HW875"/>
      <c r="HX875"/>
      <c r="HY875"/>
      <c r="HZ875"/>
      <c r="IA875"/>
      <c r="IB875"/>
      <c r="IC875"/>
      <c r="ID875"/>
      <c r="IE875"/>
      <c r="IF875"/>
      <c r="IG875"/>
      <c r="IH875"/>
      <c r="II875"/>
      <c r="IJ875"/>
      <c r="IK875"/>
      <c r="IL875"/>
      <c r="IM875"/>
      <c r="IN875"/>
      <c r="IO875"/>
      <c r="IP875"/>
      <c r="IQ875"/>
      <c r="IR875"/>
      <c r="IS875"/>
      <c r="IT875"/>
      <c r="IU875"/>
      <c r="IV875"/>
    </row>
    <row r="876" spans="1:256" ht="26.25" customHeight="1" x14ac:dyDescent="0.2">
      <c r="A876" s="137">
        <v>34</v>
      </c>
      <c r="B876" s="140" t="s">
        <v>1511</v>
      </c>
      <c r="C876" s="137">
        <v>2018</v>
      </c>
      <c r="D876" s="351">
        <v>3000</v>
      </c>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c r="GA876"/>
      <c r="GB876"/>
      <c r="GC876"/>
      <c r="GD876"/>
      <c r="GE876"/>
      <c r="GF876"/>
      <c r="GG876"/>
      <c r="GH876"/>
      <c r="GI876"/>
      <c r="GJ876"/>
      <c r="GK876"/>
      <c r="GL876"/>
      <c r="GM876"/>
      <c r="GN876"/>
      <c r="GO876"/>
      <c r="GP876"/>
      <c r="GQ876"/>
      <c r="GR876"/>
      <c r="GS876"/>
      <c r="GT876"/>
      <c r="GU876"/>
      <c r="GV876"/>
      <c r="GW876"/>
      <c r="GX876"/>
      <c r="GY876"/>
      <c r="GZ876"/>
      <c r="HA876"/>
      <c r="HB876"/>
      <c r="HC876"/>
      <c r="HD876"/>
      <c r="HE876"/>
      <c r="HF876"/>
      <c r="HG876"/>
      <c r="HH876"/>
      <c r="HI876"/>
      <c r="HJ876"/>
      <c r="HK876"/>
      <c r="HL876"/>
      <c r="HM876"/>
      <c r="HN876"/>
      <c r="HO876"/>
      <c r="HP876"/>
      <c r="HQ876"/>
      <c r="HR876"/>
      <c r="HS876"/>
      <c r="HT876"/>
      <c r="HU876"/>
      <c r="HV876"/>
      <c r="HW876"/>
      <c r="HX876"/>
      <c r="HY876"/>
      <c r="HZ876"/>
      <c r="IA876"/>
      <c r="IB876"/>
      <c r="IC876"/>
      <c r="ID876"/>
      <c r="IE876"/>
      <c r="IF876"/>
      <c r="IG876"/>
      <c r="IH876"/>
      <c r="II876"/>
      <c r="IJ876"/>
      <c r="IK876"/>
      <c r="IL876"/>
      <c r="IM876"/>
      <c r="IN876"/>
      <c r="IO876"/>
      <c r="IP876"/>
      <c r="IQ876"/>
      <c r="IR876"/>
      <c r="IS876"/>
      <c r="IT876"/>
      <c r="IU876"/>
      <c r="IV876"/>
    </row>
    <row r="877" spans="1:256" ht="26.25" customHeight="1" x14ac:dyDescent="0.2">
      <c r="A877" s="137"/>
      <c r="B877" s="140" t="s">
        <v>1386</v>
      </c>
      <c r="C877" s="137">
        <v>2018</v>
      </c>
      <c r="D877" s="351">
        <v>1830</v>
      </c>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c r="HJ877"/>
      <c r="HK877"/>
      <c r="HL877"/>
      <c r="HM877"/>
      <c r="HN877"/>
      <c r="HO877"/>
      <c r="HP877"/>
      <c r="HQ877"/>
      <c r="HR877"/>
      <c r="HS877"/>
      <c r="HT877"/>
      <c r="HU877"/>
      <c r="HV877"/>
      <c r="HW877"/>
      <c r="HX877"/>
      <c r="HY877"/>
      <c r="HZ877"/>
      <c r="IA877"/>
      <c r="IB877"/>
      <c r="IC877"/>
      <c r="ID877"/>
      <c r="IE877"/>
      <c r="IF877"/>
      <c r="IG877"/>
      <c r="IH877"/>
      <c r="II877"/>
      <c r="IJ877"/>
      <c r="IK877"/>
      <c r="IL877"/>
      <c r="IM877"/>
      <c r="IN877"/>
      <c r="IO877"/>
      <c r="IP877"/>
      <c r="IQ877"/>
      <c r="IR877"/>
      <c r="IS877"/>
      <c r="IT877"/>
      <c r="IU877"/>
      <c r="IV877"/>
    </row>
    <row r="878" spans="1:256" ht="26.25" customHeight="1" x14ac:dyDescent="0.2">
      <c r="A878" s="137"/>
      <c r="B878" s="140" t="s">
        <v>1386</v>
      </c>
      <c r="C878" s="137">
        <v>2018</v>
      </c>
      <c r="D878" s="351">
        <v>1830</v>
      </c>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c r="HJ878"/>
      <c r="HK878"/>
      <c r="HL878"/>
      <c r="HM878"/>
      <c r="HN878"/>
      <c r="HO878"/>
      <c r="HP878"/>
      <c r="HQ878"/>
      <c r="HR878"/>
      <c r="HS878"/>
      <c r="HT878"/>
      <c r="HU878"/>
      <c r="HV878"/>
      <c r="HW878"/>
      <c r="HX878"/>
      <c r="HY878"/>
      <c r="HZ878"/>
      <c r="IA878"/>
      <c r="IB878"/>
      <c r="IC878"/>
      <c r="ID878"/>
      <c r="IE878"/>
      <c r="IF878"/>
      <c r="IG878"/>
      <c r="IH878"/>
      <c r="II878"/>
      <c r="IJ878"/>
      <c r="IK878"/>
      <c r="IL878"/>
      <c r="IM878"/>
      <c r="IN878"/>
      <c r="IO878"/>
      <c r="IP878"/>
      <c r="IQ878"/>
      <c r="IR878"/>
      <c r="IS878"/>
      <c r="IT878"/>
      <c r="IU878"/>
      <c r="IV878"/>
    </row>
    <row r="879" spans="1:256" ht="26.25" customHeight="1" x14ac:dyDescent="0.2">
      <c r="A879" s="137"/>
      <c r="B879" s="140" t="s">
        <v>1533</v>
      </c>
      <c r="C879" s="137">
        <v>2018</v>
      </c>
      <c r="D879" s="351">
        <v>15150</v>
      </c>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c r="GA879"/>
      <c r="GB879"/>
      <c r="GC879"/>
      <c r="GD879"/>
      <c r="GE879"/>
      <c r="GF879"/>
      <c r="GG879"/>
      <c r="GH879"/>
      <c r="GI879"/>
      <c r="GJ879"/>
      <c r="GK879"/>
      <c r="GL879"/>
      <c r="GM879"/>
      <c r="GN879"/>
      <c r="GO879"/>
      <c r="GP879"/>
      <c r="GQ879"/>
      <c r="GR879"/>
      <c r="GS879"/>
      <c r="GT879"/>
      <c r="GU879"/>
      <c r="GV879"/>
      <c r="GW879"/>
      <c r="GX879"/>
      <c r="GY879"/>
      <c r="GZ879"/>
      <c r="HA879"/>
      <c r="HB879"/>
      <c r="HC879"/>
      <c r="HD879"/>
      <c r="HE879"/>
      <c r="HF879"/>
      <c r="HG879"/>
      <c r="HH879"/>
      <c r="HI879"/>
      <c r="HJ879"/>
      <c r="HK879"/>
      <c r="HL879"/>
      <c r="HM879"/>
      <c r="HN879"/>
      <c r="HO879"/>
      <c r="HP879"/>
      <c r="HQ879"/>
      <c r="HR879"/>
      <c r="HS879"/>
      <c r="HT879"/>
      <c r="HU879"/>
      <c r="HV879"/>
      <c r="HW879"/>
      <c r="HX879"/>
      <c r="HY879"/>
      <c r="HZ879"/>
      <c r="IA879"/>
      <c r="IB879"/>
      <c r="IC879"/>
      <c r="ID879"/>
      <c r="IE879"/>
      <c r="IF879"/>
      <c r="IG879"/>
      <c r="IH879"/>
      <c r="II879"/>
      <c r="IJ879"/>
      <c r="IK879"/>
      <c r="IL879"/>
      <c r="IM879"/>
      <c r="IN879"/>
      <c r="IO879"/>
      <c r="IP879"/>
      <c r="IQ879"/>
      <c r="IR879"/>
      <c r="IS879"/>
      <c r="IT879"/>
      <c r="IU879"/>
      <c r="IV879"/>
    </row>
    <row r="880" spans="1:256" ht="26.25" customHeight="1" x14ac:dyDescent="0.2">
      <c r="A880" s="137"/>
      <c r="B880" s="140" t="s">
        <v>1534</v>
      </c>
      <c r="C880" s="137">
        <v>2018</v>
      </c>
      <c r="D880" s="351">
        <v>3500</v>
      </c>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c r="HU880"/>
      <c r="HV880"/>
      <c r="HW880"/>
      <c r="HX880"/>
      <c r="HY880"/>
      <c r="HZ880"/>
      <c r="IA880"/>
      <c r="IB880"/>
      <c r="IC880"/>
      <c r="ID880"/>
      <c r="IE880"/>
      <c r="IF880"/>
      <c r="IG880"/>
      <c r="IH880"/>
      <c r="II880"/>
      <c r="IJ880"/>
      <c r="IK880"/>
      <c r="IL880"/>
      <c r="IM880"/>
      <c r="IN880"/>
      <c r="IO880"/>
      <c r="IP880"/>
      <c r="IQ880"/>
      <c r="IR880"/>
      <c r="IS880"/>
      <c r="IT880"/>
      <c r="IU880"/>
      <c r="IV880"/>
    </row>
    <row r="881" spans="1:256" ht="26.25" customHeight="1" x14ac:dyDescent="0.2">
      <c r="A881" s="137"/>
      <c r="B881" s="140" t="s">
        <v>1525</v>
      </c>
      <c r="C881" s="137">
        <v>2018</v>
      </c>
      <c r="D881" s="351">
        <v>5999</v>
      </c>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c r="HU881"/>
      <c r="HV881"/>
      <c r="HW881"/>
      <c r="HX881"/>
      <c r="HY881"/>
      <c r="HZ881"/>
      <c r="IA881"/>
      <c r="IB881"/>
      <c r="IC881"/>
      <c r="ID881"/>
      <c r="IE881"/>
      <c r="IF881"/>
      <c r="IG881"/>
      <c r="IH881"/>
      <c r="II881"/>
      <c r="IJ881"/>
      <c r="IK881"/>
      <c r="IL881"/>
      <c r="IM881"/>
      <c r="IN881"/>
      <c r="IO881"/>
      <c r="IP881"/>
      <c r="IQ881"/>
      <c r="IR881"/>
      <c r="IS881"/>
      <c r="IT881"/>
      <c r="IU881"/>
      <c r="IV881"/>
    </row>
    <row r="882" spans="1:256" ht="26.25" customHeight="1" x14ac:dyDescent="0.2">
      <c r="A882" s="137"/>
      <c r="B882" s="140" t="s">
        <v>1525</v>
      </c>
      <c r="C882" s="137">
        <v>2018</v>
      </c>
      <c r="D882" s="351">
        <v>5999</v>
      </c>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c r="HO882"/>
      <c r="HP882"/>
      <c r="HQ882"/>
      <c r="HR882"/>
      <c r="HS882"/>
      <c r="HT882"/>
      <c r="HU882"/>
      <c r="HV882"/>
      <c r="HW882"/>
      <c r="HX882"/>
      <c r="HY882"/>
      <c r="HZ882"/>
      <c r="IA882"/>
      <c r="IB882"/>
      <c r="IC882"/>
      <c r="ID882"/>
      <c r="IE882"/>
      <c r="IF882"/>
      <c r="IG882"/>
      <c r="IH882"/>
      <c r="II882"/>
      <c r="IJ882"/>
      <c r="IK882"/>
      <c r="IL882"/>
      <c r="IM882"/>
      <c r="IN882"/>
      <c r="IO882"/>
      <c r="IP882"/>
      <c r="IQ882"/>
      <c r="IR882"/>
      <c r="IS882"/>
      <c r="IT882"/>
      <c r="IU882"/>
      <c r="IV882"/>
    </row>
    <row r="883" spans="1:256" ht="26.25" customHeight="1" x14ac:dyDescent="0.2">
      <c r="A883" s="137"/>
      <c r="B883" s="140" t="s">
        <v>1270</v>
      </c>
      <c r="C883" s="137">
        <v>2018</v>
      </c>
      <c r="D883" s="351">
        <v>2799</v>
      </c>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c r="FZ883"/>
      <c r="GA883"/>
      <c r="GB883"/>
      <c r="GC883"/>
      <c r="GD883"/>
      <c r="GE883"/>
      <c r="GF883"/>
      <c r="GG883"/>
      <c r="GH883"/>
      <c r="GI883"/>
      <c r="GJ883"/>
      <c r="GK883"/>
      <c r="GL883"/>
      <c r="GM883"/>
      <c r="GN883"/>
      <c r="GO883"/>
      <c r="GP883"/>
      <c r="GQ883"/>
      <c r="GR883"/>
      <c r="GS883"/>
      <c r="GT883"/>
      <c r="GU883"/>
      <c r="GV883"/>
      <c r="GW883"/>
      <c r="GX883"/>
      <c r="GY883"/>
      <c r="GZ883"/>
      <c r="HA883"/>
      <c r="HB883"/>
      <c r="HC883"/>
      <c r="HD883"/>
      <c r="HE883"/>
      <c r="HF883"/>
      <c r="HG883"/>
      <c r="HH883"/>
      <c r="HI883"/>
      <c r="HJ883"/>
      <c r="HK883"/>
      <c r="HL883"/>
      <c r="HM883"/>
      <c r="HN883"/>
      <c r="HO883"/>
      <c r="HP883"/>
      <c r="HQ883"/>
      <c r="HR883"/>
      <c r="HS883"/>
      <c r="HT883"/>
      <c r="HU883"/>
      <c r="HV883"/>
      <c r="HW883"/>
      <c r="HX883"/>
      <c r="HY883"/>
      <c r="HZ883"/>
      <c r="IA883"/>
      <c r="IB883"/>
      <c r="IC883"/>
      <c r="ID883"/>
      <c r="IE883"/>
      <c r="IF883"/>
      <c r="IG883"/>
      <c r="IH883"/>
      <c r="II883"/>
      <c r="IJ883"/>
      <c r="IK883"/>
      <c r="IL883"/>
      <c r="IM883"/>
      <c r="IN883"/>
      <c r="IO883"/>
      <c r="IP883"/>
      <c r="IQ883"/>
      <c r="IR883"/>
      <c r="IS883"/>
      <c r="IT883"/>
      <c r="IU883"/>
      <c r="IV883"/>
    </row>
    <row r="884" spans="1:256" ht="26.25" customHeight="1" x14ac:dyDescent="0.2">
      <c r="A884" s="137"/>
      <c r="B884" s="140" t="s">
        <v>1386</v>
      </c>
      <c r="C884" s="137">
        <v>2019</v>
      </c>
      <c r="D884" s="351">
        <v>2295</v>
      </c>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c r="FZ884"/>
      <c r="GA884"/>
      <c r="GB884"/>
      <c r="GC884"/>
      <c r="GD884"/>
      <c r="GE884"/>
      <c r="GF884"/>
      <c r="GG884"/>
      <c r="GH884"/>
      <c r="GI884"/>
      <c r="GJ884"/>
      <c r="GK884"/>
      <c r="GL884"/>
      <c r="GM884"/>
      <c r="GN884"/>
      <c r="GO884"/>
      <c r="GP884"/>
      <c r="GQ884"/>
      <c r="GR884"/>
      <c r="GS884"/>
      <c r="GT884"/>
      <c r="GU884"/>
      <c r="GV884"/>
      <c r="GW884"/>
      <c r="GX884"/>
      <c r="GY884"/>
      <c r="GZ884"/>
      <c r="HA884"/>
      <c r="HB884"/>
      <c r="HC884"/>
      <c r="HD884"/>
      <c r="HE884"/>
      <c r="HF884"/>
      <c r="HG884"/>
      <c r="HH884"/>
      <c r="HI884"/>
      <c r="HJ884"/>
      <c r="HK884"/>
      <c r="HL884"/>
      <c r="HM884"/>
      <c r="HN884"/>
      <c r="HO884"/>
      <c r="HP884"/>
      <c r="HQ884"/>
      <c r="HR884"/>
      <c r="HS884"/>
      <c r="HT884"/>
      <c r="HU884"/>
      <c r="HV884"/>
      <c r="HW884"/>
      <c r="HX884"/>
      <c r="HY884"/>
      <c r="HZ884"/>
      <c r="IA884"/>
      <c r="IB884"/>
      <c r="IC884"/>
      <c r="ID884"/>
      <c r="IE884"/>
      <c r="IF884"/>
      <c r="IG884"/>
      <c r="IH884"/>
      <c r="II884"/>
      <c r="IJ884"/>
      <c r="IK884"/>
      <c r="IL884"/>
      <c r="IM884"/>
      <c r="IN884"/>
      <c r="IO884"/>
      <c r="IP884"/>
      <c r="IQ884"/>
      <c r="IR884"/>
      <c r="IS884"/>
      <c r="IT884"/>
      <c r="IU884"/>
      <c r="IV884"/>
    </row>
    <row r="885" spans="1:256" ht="26.25" customHeight="1" x14ac:dyDescent="0.2">
      <c r="A885" s="137"/>
      <c r="B885" s="140" t="s">
        <v>1386</v>
      </c>
      <c r="C885" s="137">
        <v>2018</v>
      </c>
      <c r="D885" s="351">
        <v>650</v>
      </c>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c r="EY885"/>
      <c r="EZ885"/>
      <c r="FA885"/>
      <c r="FB885"/>
      <c r="FC885"/>
      <c r="FD885"/>
      <c r="FE885"/>
      <c r="FF885"/>
      <c r="FG885"/>
      <c r="FH885"/>
      <c r="FI885"/>
      <c r="FJ885"/>
      <c r="FK885"/>
      <c r="FL885"/>
      <c r="FM885"/>
      <c r="FN885"/>
      <c r="FO885"/>
      <c r="FP885"/>
      <c r="FQ885"/>
      <c r="FR885"/>
      <c r="FS885"/>
      <c r="FT885"/>
      <c r="FU885"/>
      <c r="FV885"/>
      <c r="FW885"/>
      <c r="FX885"/>
      <c r="FY885"/>
      <c r="FZ885"/>
      <c r="GA885"/>
      <c r="GB885"/>
      <c r="GC885"/>
      <c r="GD885"/>
      <c r="GE885"/>
      <c r="GF885"/>
      <c r="GG885"/>
      <c r="GH885"/>
      <c r="GI885"/>
      <c r="GJ885"/>
      <c r="GK885"/>
      <c r="GL885"/>
      <c r="GM885"/>
      <c r="GN885"/>
      <c r="GO885"/>
      <c r="GP885"/>
      <c r="GQ885"/>
      <c r="GR885"/>
      <c r="GS885"/>
      <c r="GT885"/>
      <c r="GU885"/>
      <c r="GV885"/>
      <c r="GW885"/>
      <c r="GX885"/>
      <c r="GY885"/>
      <c r="GZ885"/>
      <c r="HA885"/>
      <c r="HB885"/>
      <c r="HC885"/>
      <c r="HD885"/>
      <c r="HE885"/>
      <c r="HF885"/>
      <c r="HG885"/>
      <c r="HH885"/>
      <c r="HI885"/>
      <c r="HJ885"/>
      <c r="HK885"/>
      <c r="HL885"/>
      <c r="HM885"/>
      <c r="HN885"/>
      <c r="HO885"/>
      <c r="HP885"/>
      <c r="HQ885"/>
      <c r="HR885"/>
      <c r="HS885"/>
      <c r="HT885"/>
      <c r="HU885"/>
      <c r="HV885"/>
      <c r="HW885"/>
      <c r="HX885"/>
      <c r="HY885"/>
      <c r="HZ885"/>
      <c r="IA885"/>
      <c r="IB885"/>
      <c r="IC885"/>
      <c r="ID885"/>
      <c r="IE885"/>
      <c r="IF885"/>
      <c r="IG885"/>
      <c r="IH885"/>
      <c r="II885"/>
      <c r="IJ885"/>
      <c r="IK885"/>
      <c r="IL885"/>
      <c r="IM885"/>
      <c r="IN885"/>
      <c r="IO885"/>
      <c r="IP885"/>
      <c r="IQ885"/>
      <c r="IR885"/>
      <c r="IS885"/>
      <c r="IT885"/>
      <c r="IU885"/>
      <c r="IV885"/>
    </row>
    <row r="886" spans="1:256" ht="26.25" customHeight="1" x14ac:dyDescent="0.2">
      <c r="A886" s="137"/>
      <c r="B886" s="140" t="s">
        <v>1386</v>
      </c>
      <c r="C886" s="137">
        <v>2018</v>
      </c>
      <c r="D886" s="351">
        <v>650</v>
      </c>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c r="FZ886"/>
      <c r="GA886"/>
      <c r="GB886"/>
      <c r="GC886"/>
      <c r="GD886"/>
      <c r="GE886"/>
      <c r="GF886"/>
      <c r="GG886"/>
      <c r="GH886"/>
      <c r="GI886"/>
      <c r="GJ886"/>
      <c r="GK886"/>
      <c r="GL886"/>
      <c r="GM886"/>
      <c r="GN886"/>
      <c r="GO886"/>
      <c r="GP886"/>
      <c r="GQ886"/>
      <c r="GR886"/>
      <c r="GS886"/>
      <c r="GT886"/>
      <c r="GU886"/>
      <c r="GV886"/>
      <c r="GW886"/>
      <c r="GX886"/>
      <c r="GY886"/>
      <c r="GZ886"/>
      <c r="HA886"/>
      <c r="HB886"/>
      <c r="HC886"/>
      <c r="HD886"/>
      <c r="HE886"/>
      <c r="HF886"/>
      <c r="HG886"/>
      <c r="HH886"/>
      <c r="HI886"/>
      <c r="HJ886"/>
      <c r="HK886"/>
      <c r="HL886"/>
      <c r="HM886"/>
      <c r="HN886"/>
      <c r="HO886"/>
      <c r="HP886"/>
      <c r="HQ886"/>
      <c r="HR886"/>
      <c r="HS886"/>
      <c r="HT886"/>
      <c r="HU886"/>
      <c r="HV886"/>
      <c r="HW886"/>
      <c r="HX886"/>
      <c r="HY886"/>
      <c r="HZ886"/>
      <c r="IA886"/>
      <c r="IB886"/>
      <c r="IC886"/>
      <c r="ID886"/>
      <c r="IE886"/>
      <c r="IF886"/>
      <c r="IG886"/>
      <c r="IH886"/>
      <c r="II886"/>
      <c r="IJ886"/>
      <c r="IK886"/>
      <c r="IL886"/>
      <c r="IM886"/>
      <c r="IN886"/>
      <c r="IO886"/>
      <c r="IP886"/>
      <c r="IQ886"/>
      <c r="IR886"/>
      <c r="IS886"/>
      <c r="IT886"/>
      <c r="IU886"/>
      <c r="IV886"/>
    </row>
    <row r="887" spans="1:256" ht="26.25" customHeight="1" x14ac:dyDescent="0.2">
      <c r="A887" s="137"/>
      <c r="B887" s="140" t="s">
        <v>1532</v>
      </c>
      <c r="C887" s="137">
        <v>2019</v>
      </c>
      <c r="D887" s="351">
        <v>7200</v>
      </c>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c r="GA887"/>
      <c r="GB887"/>
      <c r="GC887"/>
      <c r="GD887"/>
      <c r="GE887"/>
      <c r="GF887"/>
      <c r="GG887"/>
      <c r="GH887"/>
      <c r="GI887"/>
      <c r="GJ887"/>
      <c r="GK887"/>
      <c r="GL887"/>
      <c r="GM887"/>
      <c r="GN887"/>
      <c r="GO887"/>
      <c r="GP887"/>
      <c r="GQ887"/>
      <c r="GR887"/>
      <c r="GS887"/>
      <c r="GT887"/>
      <c r="GU887"/>
      <c r="GV887"/>
      <c r="GW887"/>
      <c r="GX887"/>
      <c r="GY887"/>
      <c r="GZ887"/>
      <c r="HA887"/>
      <c r="HB887"/>
      <c r="HC887"/>
      <c r="HD887"/>
      <c r="HE887"/>
      <c r="HF887"/>
      <c r="HG887"/>
      <c r="HH887"/>
      <c r="HI887"/>
      <c r="HJ887"/>
      <c r="HK887"/>
      <c r="HL887"/>
      <c r="HM887"/>
      <c r="HN887"/>
      <c r="HO887"/>
      <c r="HP887"/>
      <c r="HQ887"/>
      <c r="HR887"/>
      <c r="HS887"/>
      <c r="HT887"/>
      <c r="HU887"/>
      <c r="HV887"/>
      <c r="HW887"/>
      <c r="HX887"/>
      <c r="HY887"/>
      <c r="HZ887"/>
      <c r="IA887"/>
      <c r="IB887"/>
      <c r="IC887"/>
      <c r="ID887"/>
      <c r="IE887"/>
      <c r="IF887"/>
      <c r="IG887"/>
      <c r="IH887"/>
      <c r="II887"/>
      <c r="IJ887"/>
      <c r="IK887"/>
      <c r="IL887"/>
      <c r="IM887"/>
      <c r="IN887"/>
      <c r="IO887"/>
      <c r="IP887"/>
      <c r="IQ887"/>
      <c r="IR887"/>
      <c r="IS887"/>
      <c r="IT887"/>
      <c r="IU887"/>
      <c r="IV887"/>
    </row>
    <row r="888" spans="1:256" ht="26.25" customHeight="1" x14ac:dyDescent="0.2">
      <c r="A888" s="137"/>
      <c r="B888" s="140" t="s">
        <v>1535</v>
      </c>
      <c r="C888" s="137">
        <v>2018</v>
      </c>
      <c r="D888" s="351">
        <v>31088.83</v>
      </c>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c r="GA888"/>
      <c r="GB888"/>
      <c r="GC888"/>
      <c r="GD888"/>
      <c r="GE888"/>
      <c r="GF888"/>
      <c r="GG888"/>
      <c r="GH888"/>
      <c r="GI888"/>
      <c r="GJ888"/>
      <c r="GK888"/>
      <c r="GL888"/>
      <c r="GM888"/>
      <c r="GN888"/>
      <c r="GO888"/>
      <c r="GP888"/>
      <c r="GQ888"/>
      <c r="GR888"/>
      <c r="GS888"/>
      <c r="GT888"/>
      <c r="GU888"/>
      <c r="GV888"/>
      <c r="GW888"/>
      <c r="GX888"/>
      <c r="GY888"/>
      <c r="GZ888"/>
      <c r="HA888"/>
      <c r="HB888"/>
      <c r="HC888"/>
      <c r="HD888"/>
      <c r="HE888"/>
      <c r="HF888"/>
      <c r="HG888"/>
      <c r="HH888"/>
      <c r="HI888"/>
      <c r="HJ888"/>
      <c r="HK888"/>
      <c r="HL888"/>
      <c r="HM888"/>
      <c r="HN888"/>
      <c r="HO888"/>
      <c r="HP888"/>
      <c r="HQ888"/>
      <c r="HR888"/>
      <c r="HS888"/>
      <c r="HT888"/>
      <c r="HU888"/>
      <c r="HV888"/>
      <c r="HW888"/>
      <c r="HX888"/>
      <c r="HY888"/>
      <c r="HZ888"/>
      <c r="IA888"/>
      <c r="IB888"/>
      <c r="IC888"/>
      <c r="ID888"/>
      <c r="IE888"/>
      <c r="IF888"/>
      <c r="IG888"/>
      <c r="IH888"/>
      <c r="II888"/>
      <c r="IJ888"/>
      <c r="IK888"/>
      <c r="IL888"/>
      <c r="IM888"/>
      <c r="IN888"/>
      <c r="IO888"/>
      <c r="IP888"/>
      <c r="IQ888"/>
      <c r="IR888"/>
      <c r="IS888"/>
      <c r="IT888"/>
      <c r="IU888"/>
      <c r="IV888"/>
    </row>
    <row r="889" spans="1:256" ht="26.25" customHeight="1" x14ac:dyDescent="0.2">
      <c r="A889" s="137"/>
      <c r="B889" s="140" t="s">
        <v>1452</v>
      </c>
      <c r="C889" s="137">
        <v>2018</v>
      </c>
      <c r="D889" s="351">
        <v>4001.6</v>
      </c>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c r="EY889"/>
      <c r="EZ889"/>
      <c r="FA889"/>
      <c r="FB889"/>
      <c r="FC889"/>
      <c r="FD889"/>
      <c r="FE889"/>
      <c r="FF889"/>
      <c r="FG889"/>
      <c r="FH889"/>
      <c r="FI889"/>
      <c r="FJ889"/>
      <c r="FK889"/>
      <c r="FL889"/>
      <c r="FM889"/>
      <c r="FN889"/>
      <c r="FO889"/>
      <c r="FP889"/>
      <c r="FQ889"/>
      <c r="FR889"/>
      <c r="FS889"/>
      <c r="FT889"/>
      <c r="FU889"/>
      <c r="FV889"/>
      <c r="FW889"/>
      <c r="FX889"/>
      <c r="FY889"/>
      <c r="FZ889"/>
      <c r="GA889"/>
      <c r="GB889"/>
      <c r="GC889"/>
      <c r="GD889"/>
      <c r="GE889"/>
      <c r="GF889"/>
      <c r="GG889"/>
      <c r="GH889"/>
      <c r="GI889"/>
      <c r="GJ889"/>
      <c r="GK889"/>
      <c r="GL889"/>
      <c r="GM889"/>
      <c r="GN889"/>
      <c r="GO889"/>
      <c r="GP889"/>
      <c r="GQ889"/>
      <c r="GR889"/>
      <c r="GS889"/>
      <c r="GT889"/>
      <c r="GU889"/>
      <c r="GV889"/>
      <c r="GW889"/>
      <c r="GX889"/>
      <c r="GY889"/>
      <c r="GZ889"/>
      <c r="HA889"/>
      <c r="HB889"/>
      <c r="HC889"/>
      <c r="HD889"/>
      <c r="HE889"/>
      <c r="HF889"/>
      <c r="HG889"/>
      <c r="HH889"/>
      <c r="HI889"/>
      <c r="HJ889"/>
      <c r="HK889"/>
      <c r="HL889"/>
      <c r="HM889"/>
      <c r="HN889"/>
      <c r="HO889"/>
      <c r="HP889"/>
      <c r="HQ889"/>
      <c r="HR889"/>
      <c r="HS889"/>
      <c r="HT889"/>
      <c r="HU889"/>
      <c r="HV889"/>
      <c r="HW889"/>
      <c r="HX889"/>
      <c r="HY889"/>
      <c r="HZ889"/>
      <c r="IA889"/>
      <c r="IB889"/>
      <c r="IC889"/>
      <c r="ID889"/>
      <c r="IE889"/>
      <c r="IF889"/>
      <c r="IG889"/>
      <c r="IH889"/>
      <c r="II889"/>
      <c r="IJ889"/>
      <c r="IK889"/>
      <c r="IL889"/>
      <c r="IM889"/>
      <c r="IN889"/>
      <c r="IO889"/>
      <c r="IP889"/>
      <c r="IQ889"/>
      <c r="IR889"/>
      <c r="IS889"/>
      <c r="IT889"/>
      <c r="IU889"/>
      <c r="IV889"/>
    </row>
    <row r="890" spans="1:256" ht="26.25" customHeight="1" x14ac:dyDescent="0.2">
      <c r="A890" s="137"/>
      <c r="B890" s="146" t="s">
        <v>457</v>
      </c>
      <c r="C890" s="145"/>
      <c r="D890" s="360">
        <f>SUM(D843:D889)</f>
        <v>201426.41</v>
      </c>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c r="GA890"/>
      <c r="GB890"/>
      <c r="GC890"/>
      <c r="GD890"/>
      <c r="GE890"/>
      <c r="GF890"/>
      <c r="GG890"/>
      <c r="GH890"/>
      <c r="GI890"/>
      <c r="GJ890"/>
      <c r="GK890"/>
      <c r="GL890"/>
      <c r="GM890"/>
      <c r="GN890"/>
      <c r="GO890"/>
      <c r="GP890"/>
      <c r="GQ890"/>
      <c r="GR890"/>
      <c r="GS890"/>
      <c r="GT890"/>
      <c r="GU890"/>
      <c r="GV890"/>
      <c r="GW890"/>
      <c r="GX890"/>
      <c r="GY890"/>
      <c r="GZ890"/>
      <c r="HA890"/>
      <c r="HB890"/>
      <c r="HC890"/>
      <c r="HD890"/>
      <c r="HE890"/>
      <c r="HF890"/>
      <c r="HG890"/>
      <c r="HH890"/>
      <c r="HI890"/>
      <c r="HJ890"/>
      <c r="HK890"/>
      <c r="HL890"/>
      <c r="HM890"/>
      <c r="HN890"/>
      <c r="HO890"/>
      <c r="HP890"/>
      <c r="HQ890"/>
      <c r="HR890"/>
      <c r="HS890"/>
      <c r="HT890"/>
      <c r="HU890"/>
      <c r="HV890"/>
      <c r="HW890"/>
      <c r="HX890"/>
      <c r="HY890"/>
      <c r="HZ890"/>
      <c r="IA890"/>
      <c r="IB890"/>
      <c r="IC890"/>
      <c r="ID890"/>
      <c r="IE890"/>
      <c r="IF890"/>
      <c r="IG890"/>
      <c r="IH890"/>
      <c r="II890"/>
      <c r="IJ890"/>
      <c r="IK890"/>
      <c r="IL890"/>
      <c r="IM890"/>
      <c r="IN890"/>
      <c r="IO890"/>
      <c r="IP890"/>
      <c r="IQ890"/>
      <c r="IR890"/>
      <c r="IS890"/>
      <c r="IT890"/>
      <c r="IU890"/>
      <c r="IV890"/>
    </row>
    <row r="891" spans="1:256" ht="26.25" customHeight="1" x14ac:dyDescent="0.2">
      <c r="A891" s="427" t="s">
        <v>1163</v>
      </c>
      <c r="B891" s="427"/>
      <c r="C891" s="427"/>
      <c r="D891" s="427"/>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c r="GA891"/>
      <c r="GB891"/>
      <c r="GC891"/>
      <c r="GD891"/>
      <c r="GE891"/>
      <c r="GF891"/>
      <c r="GG891"/>
      <c r="GH891"/>
      <c r="GI891"/>
      <c r="GJ891"/>
      <c r="GK891"/>
      <c r="GL891"/>
      <c r="GM891"/>
      <c r="GN891"/>
      <c r="GO891"/>
      <c r="GP891"/>
      <c r="GQ891"/>
      <c r="GR891"/>
      <c r="GS891"/>
      <c r="GT891"/>
      <c r="GU891"/>
      <c r="GV891"/>
      <c r="GW891"/>
      <c r="GX891"/>
      <c r="GY891"/>
      <c r="GZ891"/>
      <c r="HA891"/>
      <c r="HB891"/>
      <c r="HC891"/>
      <c r="HD891"/>
      <c r="HE891"/>
      <c r="HF891"/>
      <c r="HG891"/>
      <c r="HH891"/>
      <c r="HI891"/>
      <c r="HJ891"/>
      <c r="HK891"/>
      <c r="HL891"/>
      <c r="HM891"/>
      <c r="HN891"/>
      <c r="HO891"/>
      <c r="HP891"/>
      <c r="HQ891"/>
      <c r="HR891"/>
      <c r="HS891"/>
      <c r="HT891"/>
      <c r="HU891"/>
      <c r="HV891"/>
      <c r="HW891"/>
      <c r="HX891"/>
      <c r="HY891"/>
      <c r="HZ891"/>
      <c r="IA891"/>
      <c r="IB891"/>
      <c r="IC891"/>
      <c r="ID891"/>
      <c r="IE891"/>
      <c r="IF891"/>
      <c r="IG891"/>
      <c r="IH891"/>
      <c r="II891"/>
      <c r="IJ891"/>
      <c r="IK891"/>
      <c r="IL891"/>
      <c r="IM891"/>
      <c r="IN891"/>
      <c r="IO891"/>
      <c r="IP891"/>
      <c r="IQ891"/>
      <c r="IR891"/>
      <c r="IS891"/>
      <c r="IT891"/>
      <c r="IU891"/>
      <c r="IV891"/>
    </row>
    <row r="892" spans="1:256" ht="26.25" customHeight="1" x14ac:dyDescent="0.2">
      <c r="A892" s="137">
        <v>1</v>
      </c>
      <c r="B892" s="140" t="s">
        <v>1337</v>
      </c>
      <c r="C892" s="137">
        <v>2013</v>
      </c>
      <c r="D892" s="340">
        <v>2000</v>
      </c>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c r="FZ892"/>
      <c r="GA892"/>
      <c r="GB892"/>
      <c r="GC892"/>
      <c r="GD892"/>
      <c r="GE892"/>
      <c r="GF892"/>
      <c r="GG892"/>
      <c r="GH892"/>
      <c r="GI892"/>
      <c r="GJ892"/>
      <c r="GK892"/>
      <c r="GL892"/>
      <c r="GM892"/>
      <c r="GN892"/>
      <c r="GO892"/>
      <c r="GP892"/>
      <c r="GQ892"/>
      <c r="GR892"/>
      <c r="GS892"/>
      <c r="GT892"/>
      <c r="GU892"/>
      <c r="GV892"/>
      <c r="GW892"/>
      <c r="GX892"/>
      <c r="GY892"/>
      <c r="GZ892"/>
      <c r="HA892"/>
      <c r="HB892"/>
      <c r="HC892"/>
      <c r="HD892"/>
      <c r="HE892"/>
      <c r="HF892"/>
      <c r="HG892"/>
      <c r="HH892"/>
      <c r="HI892"/>
      <c r="HJ892"/>
      <c r="HK892"/>
      <c r="HL892"/>
      <c r="HM892"/>
      <c r="HN892"/>
      <c r="HO892"/>
      <c r="HP892"/>
      <c r="HQ892"/>
      <c r="HR892"/>
      <c r="HS892"/>
      <c r="HT892"/>
      <c r="HU892"/>
      <c r="HV892"/>
      <c r="HW892"/>
      <c r="HX892"/>
      <c r="HY892"/>
      <c r="HZ892"/>
      <c r="IA892"/>
      <c r="IB892"/>
      <c r="IC892"/>
      <c r="ID892"/>
      <c r="IE892"/>
      <c r="IF892"/>
      <c r="IG892"/>
      <c r="IH892"/>
      <c r="II892"/>
      <c r="IJ892"/>
      <c r="IK892"/>
      <c r="IL892"/>
      <c r="IM892"/>
      <c r="IN892"/>
      <c r="IO892"/>
      <c r="IP892"/>
      <c r="IQ892"/>
      <c r="IR892"/>
      <c r="IS892"/>
      <c r="IT892"/>
      <c r="IU892"/>
      <c r="IV892"/>
    </row>
    <row r="893" spans="1:256" ht="26.25" customHeight="1" x14ac:dyDescent="0.2">
      <c r="A893" s="137">
        <v>2</v>
      </c>
      <c r="B893" s="140" t="s">
        <v>1337</v>
      </c>
      <c r="C893" s="137">
        <v>2013</v>
      </c>
      <c r="D893" s="340">
        <v>2950</v>
      </c>
      <c r="E893" s="152"/>
      <c r="F893" s="152"/>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c r="FZ893"/>
      <c r="GA893"/>
      <c r="GB893"/>
      <c r="GC893"/>
      <c r="GD893"/>
      <c r="GE893"/>
      <c r="GF893"/>
      <c r="GG893"/>
      <c r="GH893"/>
      <c r="GI893"/>
      <c r="GJ893"/>
      <c r="GK893"/>
      <c r="GL893"/>
      <c r="GM893"/>
      <c r="GN893"/>
      <c r="GO893"/>
      <c r="GP893"/>
      <c r="GQ893"/>
      <c r="GR893"/>
      <c r="GS893"/>
      <c r="GT893"/>
      <c r="GU893"/>
      <c r="GV893"/>
      <c r="GW893"/>
      <c r="GX893"/>
      <c r="GY893"/>
      <c r="GZ893"/>
      <c r="HA893"/>
      <c r="HB893"/>
      <c r="HC893"/>
      <c r="HD893"/>
      <c r="HE893"/>
      <c r="HF893"/>
      <c r="HG893"/>
      <c r="HH893"/>
      <c r="HI893"/>
      <c r="HJ893"/>
      <c r="HK893"/>
      <c r="HL893"/>
      <c r="HM893"/>
      <c r="HN893"/>
      <c r="HO893"/>
      <c r="HP893"/>
      <c r="HQ893"/>
      <c r="HR893"/>
      <c r="HS893"/>
      <c r="HT893"/>
      <c r="HU893"/>
      <c r="HV893"/>
      <c r="HW893"/>
      <c r="HX893"/>
      <c r="HY893"/>
      <c r="HZ893"/>
      <c r="IA893"/>
      <c r="IB893"/>
      <c r="IC893"/>
      <c r="ID893"/>
      <c r="IE893"/>
      <c r="IF893"/>
      <c r="IG893"/>
      <c r="IH893"/>
      <c r="II893"/>
      <c r="IJ893"/>
      <c r="IK893"/>
      <c r="IL893"/>
      <c r="IM893"/>
      <c r="IN893"/>
      <c r="IO893"/>
      <c r="IP893"/>
      <c r="IQ893"/>
      <c r="IR893"/>
      <c r="IS893"/>
      <c r="IT893"/>
      <c r="IU893"/>
      <c r="IV893"/>
    </row>
    <row r="894" spans="1:256" ht="26.25" customHeight="1" x14ac:dyDescent="0.2">
      <c r="A894" s="137">
        <v>3</v>
      </c>
      <c r="B894" s="140" t="s">
        <v>1337</v>
      </c>
      <c r="C894" s="137">
        <v>2014</v>
      </c>
      <c r="D894" s="340">
        <v>400</v>
      </c>
      <c r="E894" s="152"/>
      <c r="F894" s="152"/>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c r="FZ894"/>
      <c r="GA894"/>
      <c r="GB894"/>
      <c r="GC894"/>
      <c r="GD894"/>
      <c r="GE894"/>
      <c r="GF894"/>
      <c r="GG894"/>
      <c r="GH894"/>
      <c r="GI894"/>
      <c r="GJ894"/>
      <c r="GK894"/>
      <c r="GL894"/>
      <c r="GM894"/>
      <c r="GN894"/>
      <c r="GO894"/>
      <c r="GP894"/>
      <c r="GQ894"/>
      <c r="GR894"/>
      <c r="GS894"/>
      <c r="GT894"/>
      <c r="GU894"/>
      <c r="GV894"/>
      <c r="GW894"/>
      <c r="GX894"/>
      <c r="GY894"/>
      <c r="GZ894"/>
      <c r="HA894"/>
      <c r="HB894"/>
      <c r="HC894"/>
      <c r="HD894"/>
      <c r="HE894"/>
      <c r="HF894"/>
      <c r="HG894"/>
      <c r="HH894"/>
      <c r="HI894"/>
      <c r="HJ894"/>
      <c r="HK894"/>
      <c r="HL894"/>
      <c r="HM894"/>
      <c r="HN894"/>
      <c r="HO894"/>
      <c r="HP894"/>
      <c r="HQ894"/>
      <c r="HR894"/>
      <c r="HS894"/>
      <c r="HT894"/>
      <c r="HU894"/>
      <c r="HV894"/>
      <c r="HW894"/>
      <c r="HX894"/>
      <c r="HY894"/>
      <c r="HZ894"/>
      <c r="IA894"/>
      <c r="IB894"/>
      <c r="IC894"/>
      <c r="ID894"/>
      <c r="IE894"/>
      <c r="IF894"/>
      <c r="IG894"/>
      <c r="IH894"/>
      <c r="II894"/>
      <c r="IJ894"/>
      <c r="IK894"/>
      <c r="IL894"/>
      <c r="IM894"/>
      <c r="IN894"/>
      <c r="IO894"/>
      <c r="IP894"/>
      <c r="IQ894"/>
      <c r="IR894"/>
      <c r="IS894"/>
      <c r="IT894"/>
      <c r="IU894"/>
      <c r="IV894"/>
    </row>
    <row r="895" spans="1:256" s="152" customFormat="1" ht="26.25" customHeight="1" x14ac:dyDescent="0.2">
      <c r="A895" s="137">
        <v>4</v>
      </c>
      <c r="B895" s="140" t="s">
        <v>1337</v>
      </c>
      <c r="C895" s="137">
        <v>2014</v>
      </c>
      <c r="D895" s="340">
        <v>400</v>
      </c>
    </row>
    <row r="896" spans="1:256" s="152" customFormat="1" ht="26.25" customHeight="1" x14ac:dyDescent="0.2">
      <c r="A896" s="137">
        <v>5</v>
      </c>
      <c r="B896" s="140" t="s">
        <v>1337</v>
      </c>
      <c r="C896" s="137">
        <v>2014</v>
      </c>
      <c r="D896" s="340">
        <v>400</v>
      </c>
    </row>
    <row r="897" spans="1:256" s="152" customFormat="1" ht="26.25" customHeight="1" x14ac:dyDescent="0.2">
      <c r="A897" s="137">
        <v>6</v>
      </c>
      <c r="B897" s="140" t="s">
        <v>1392</v>
      </c>
      <c r="C897" s="137">
        <v>2014</v>
      </c>
      <c r="D897" s="340">
        <v>1775</v>
      </c>
    </row>
    <row r="898" spans="1:256" s="152" customFormat="1" ht="26.25" customHeight="1" x14ac:dyDescent="0.2">
      <c r="A898" s="137">
        <v>7</v>
      </c>
      <c r="B898" s="140" t="s">
        <v>1337</v>
      </c>
      <c r="C898" s="137">
        <v>2014</v>
      </c>
      <c r="D898" s="340">
        <v>2555.94</v>
      </c>
    </row>
    <row r="899" spans="1:256" s="152" customFormat="1" ht="26.25" customHeight="1" x14ac:dyDescent="0.2">
      <c r="A899" s="137">
        <v>8</v>
      </c>
      <c r="B899" s="140" t="s">
        <v>1337</v>
      </c>
      <c r="C899" s="137">
        <v>2014</v>
      </c>
      <c r="D899" s="351">
        <v>15776</v>
      </c>
    </row>
    <row r="900" spans="1:256" s="152" customFormat="1" ht="26.25" customHeight="1" x14ac:dyDescent="0.2">
      <c r="A900" s="137">
        <v>9</v>
      </c>
      <c r="B900" s="140" t="s">
        <v>1337</v>
      </c>
      <c r="C900" s="137">
        <v>2016</v>
      </c>
      <c r="D900" s="340">
        <v>2400</v>
      </c>
      <c r="E900"/>
      <c r="F900"/>
    </row>
    <row r="901" spans="1:256" s="152" customFormat="1" ht="26.25" customHeight="1" x14ac:dyDescent="0.2">
      <c r="A901" s="137">
        <v>10</v>
      </c>
      <c r="B901" s="140" t="s">
        <v>1536</v>
      </c>
      <c r="C901" s="137">
        <v>2015</v>
      </c>
      <c r="D901" s="340">
        <v>500</v>
      </c>
      <c r="E901"/>
      <c r="F901"/>
    </row>
    <row r="902" spans="1:256" s="152" customFormat="1" ht="26.25" customHeight="1" x14ac:dyDescent="0.2">
      <c r="A902" s="137">
        <v>11</v>
      </c>
      <c r="B902" s="140" t="s">
        <v>1537</v>
      </c>
      <c r="C902" s="137">
        <v>2015</v>
      </c>
      <c r="D902" s="340">
        <v>1259</v>
      </c>
      <c r="E902"/>
      <c r="F902"/>
    </row>
    <row r="903" spans="1:256" s="152" customFormat="1" ht="26.25" customHeight="1" x14ac:dyDescent="0.2">
      <c r="A903" s="137">
        <v>12</v>
      </c>
      <c r="B903" s="140" t="s">
        <v>1538</v>
      </c>
      <c r="C903" s="137">
        <v>2018</v>
      </c>
      <c r="D903" s="351">
        <v>2388</v>
      </c>
      <c r="E903"/>
      <c r="F903"/>
    </row>
    <row r="904" spans="1:256" ht="26.25" customHeight="1" x14ac:dyDescent="0.2">
      <c r="A904" s="137">
        <v>13</v>
      </c>
      <c r="B904" s="140" t="s">
        <v>1539</v>
      </c>
      <c r="C904" s="137">
        <v>2015</v>
      </c>
      <c r="D904" s="340">
        <v>560</v>
      </c>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c r="GA904"/>
      <c r="GB904"/>
      <c r="GC904"/>
      <c r="GD904"/>
      <c r="GE904"/>
      <c r="GF904"/>
      <c r="GG904"/>
      <c r="GH904"/>
      <c r="GI904"/>
      <c r="GJ904"/>
      <c r="GK904"/>
      <c r="GL904"/>
      <c r="GM904"/>
      <c r="GN904"/>
      <c r="GO904"/>
      <c r="GP904"/>
      <c r="GQ904"/>
      <c r="GR904"/>
      <c r="GS904"/>
      <c r="GT904"/>
      <c r="GU904"/>
      <c r="GV904"/>
      <c r="GW904"/>
      <c r="GX904"/>
      <c r="GY904"/>
      <c r="GZ904"/>
      <c r="HA904"/>
      <c r="HB904"/>
      <c r="HC904"/>
      <c r="HD904"/>
      <c r="HE904"/>
      <c r="HF904"/>
      <c r="HG904"/>
      <c r="HH904"/>
      <c r="HI904"/>
      <c r="HJ904"/>
      <c r="HK904"/>
      <c r="HL904"/>
      <c r="HM904"/>
      <c r="HN904"/>
      <c r="HO904"/>
      <c r="HP904"/>
      <c r="HQ904"/>
      <c r="HR904"/>
      <c r="HS904"/>
      <c r="HT904"/>
      <c r="HU904"/>
      <c r="HV904"/>
      <c r="HW904"/>
      <c r="HX904"/>
      <c r="HY904"/>
      <c r="HZ904"/>
      <c r="IA904"/>
      <c r="IB904"/>
      <c r="IC904"/>
      <c r="ID904"/>
      <c r="IE904"/>
      <c r="IF904"/>
      <c r="IG904"/>
      <c r="IH904"/>
      <c r="II904"/>
      <c r="IJ904"/>
      <c r="IK904"/>
      <c r="IL904"/>
      <c r="IM904"/>
      <c r="IN904"/>
      <c r="IO904"/>
      <c r="IP904"/>
      <c r="IQ904"/>
      <c r="IR904"/>
      <c r="IS904"/>
      <c r="IT904"/>
      <c r="IU904"/>
      <c r="IV904"/>
    </row>
    <row r="905" spans="1:256" ht="26.25" customHeight="1" x14ac:dyDescent="0.2">
      <c r="A905" s="137"/>
      <c r="B905" s="140" t="s">
        <v>1540</v>
      </c>
      <c r="C905" s="137">
        <v>2018</v>
      </c>
      <c r="D905" s="340">
        <v>2698</v>
      </c>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c r="GA905"/>
      <c r="GB905"/>
      <c r="GC905"/>
      <c r="GD905"/>
      <c r="GE905"/>
      <c r="GF905"/>
      <c r="GG905"/>
      <c r="GH905"/>
      <c r="GI905"/>
      <c r="GJ905"/>
      <c r="GK905"/>
      <c r="GL905"/>
      <c r="GM905"/>
      <c r="GN905"/>
      <c r="GO905"/>
      <c r="GP905"/>
      <c r="GQ905"/>
      <c r="GR905"/>
      <c r="GS905"/>
      <c r="GT905"/>
      <c r="GU905"/>
      <c r="GV905"/>
      <c r="GW905"/>
      <c r="GX905"/>
      <c r="GY905"/>
      <c r="GZ905"/>
      <c r="HA905"/>
      <c r="HB905"/>
      <c r="HC905"/>
      <c r="HD905"/>
      <c r="HE905"/>
      <c r="HF905"/>
      <c r="HG905"/>
      <c r="HH905"/>
      <c r="HI905"/>
      <c r="HJ905"/>
      <c r="HK905"/>
      <c r="HL905"/>
      <c r="HM905"/>
      <c r="HN905"/>
      <c r="HO905"/>
      <c r="HP905"/>
      <c r="HQ905"/>
      <c r="HR905"/>
      <c r="HS905"/>
      <c r="HT905"/>
      <c r="HU905"/>
      <c r="HV905"/>
      <c r="HW905"/>
      <c r="HX905"/>
      <c r="HY905"/>
      <c r="HZ905"/>
      <c r="IA905"/>
      <c r="IB905"/>
      <c r="IC905"/>
      <c r="ID905"/>
      <c r="IE905"/>
      <c r="IF905"/>
      <c r="IG905"/>
      <c r="IH905"/>
      <c r="II905"/>
      <c r="IJ905"/>
      <c r="IK905"/>
      <c r="IL905"/>
      <c r="IM905"/>
      <c r="IN905"/>
      <c r="IO905"/>
      <c r="IP905"/>
      <c r="IQ905"/>
      <c r="IR905"/>
      <c r="IS905"/>
      <c r="IT905"/>
      <c r="IU905"/>
      <c r="IV905"/>
    </row>
    <row r="906" spans="1:256" ht="26.25" customHeight="1" x14ac:dyDescent="0.2">
      <c r="A906" s="137"/>
      <c r="B906" s="146" t="s">
        <v>457</v>
      </c>
      <c r="C906" s="145"/>
      <c r="D906" s="342">
        <f>SUM(D892:D905)</f>
        <v>36061.94</v>
      </c>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c r="FZ906"/>
      <c r="GA906"/>
      <c r="GB906"/>
      <c r="GC906"/>
      <c r="GD906"/>
      <c r="GE906"/>
      <c r="GF906"/>
      <c r="GG906"/>
      <c r="GH906"/>
      <c r="GI906"/>
      <c r="GJ906"/>
      <c r="GK906"/>
      <c r="GL906"/>
      <c r="GM906"/>
      <c r="GN906"/>
      <c r="GO906"/>
      <c r="GP906"/>
      <c r="GQ906"/>
      <c r="GR906"/>
      <c r="GS906"/>
      <c r="GT906"/>
      <c r="GU906"/>
      <c r="GV906"/>
      <c r="GW906"/>
      <c r="GX906"/>
      <c r="GY906"/>
      <c r="GZ906"/>
      <c r="HA906"/>
      <c r="HB906"/>
      <c r="HC906"/>
      <c r="HD906"/>
      <c r="HE906"/>
      <c r="HF906"/>
      <c r="HG906"/>
      <c r="HH906"/>
      <c r="HI906"/>
      <c r="HJ906"/>
      <c r="HK906"/>
      <c r="HL906"/>
      <c r="HM906"/>
      <c r="HN906"/>
      <c r="HO906"/>
      <c r="HP906"/>
      <c r="HQ906"/>
      <c r="HR906"/>
      <c r="HS906"/>
      <c r="HT906"/>
      <c r="HU906"/>
      <c r="HV906"/>
      <c r="HW906"/>
      <c r="HX906"/>
      <c r="HY906"/>
      <c r="HZ906"/>
      <c r="IA906"/>
      <c r="IB906"/>
      <c r="IC906"/>
      <c r="ID906"/>
      <c r="IE906"/>
      <c r="IF906"/>
      <c r="IG906"/>
      <c r="IH906"/>
      <c r="II906"/>
      <c r="IJ906"/>
      <c r="IK906"/>
      <c r="IL906"/>
      <c r="IM906"/>
      <c r="IN906"/>
      <c r="IO906"/>
      <c r="IP906"/>
      <c r="IQ906"/>
      <c r="IR906"/>
      <c r="IS906"/>
      <c r="IT906"/>
      <c r="IU906"/>
      <c r="IV906"/>
    </row>
    <row r="907" spans="1:256" ht="26.25" customHeight="1" x14ac:dyDescent="0.2">
      <c r="A907" s="427" t="s">
        <v>1210</v>
      </c>
      <c r="B907" s="427"/>
      <c r="C907" s="427"/>
      <c r="D907" s="42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c r="FZ907"/>
      <c r="GA907"/>
      <c r="GB907"/>
      <c r="GC907"/>
      <c r="GD907"/>
      <c r="GE907"/>
      <c r="GF907"/>
      <c r="GG907"/>
      <c r="GH907"/>
      <c r="GI907"/>
      <c r="GJ907"/>
      <c r="GK907"/>
      <c r="GL907"/>
      <c r="GM907"/>
      <c r="GN907"/>
      <c r="GO907"/>
      <c r="GP907"/>
      <c r="GQ907"/>
      <c r="GR907"/>
      <c r="GS907"/>
      <c r="GT907"/>
      <c r="GU907"/>
      <c r="GV907"/>
      <c r="GW907"/>
      <c r="GX907"/>
      <c r="GY907"/>
      <c r="GZ907"/>
      <c r="HA907"/>
      <c r="HB907"/>
      <c r="HC907"/>
      <c r="HD907"/>
      <c r="HE907"/>
      <c r="HF907"/>
      <c r="HG907"/>
      <c r="HH907"/>
      <c r="HI907"/>
      <c r="HJ907"/>
      <c r="HK907"/>
      <c r="HL907"/>
      <c r="HM907"/>
      <c r="HN907"/>
      <c r="HO907"/>
      <c r="HP907"/>
      <c r="HQ907"/>
      <c r="HR907"/>
      <c r="HS907"/>
      <c r="HT907"/>
      <c r="HU907"/>
      <c r="HV907"/>
      <c r="HW907"/>
      <c r="HX907"/>
      <c r="HY907"/>
      <c r="HZ907"/>
      <c r="IA907"/>
      <c r="IB907"/>
      <c r="IC907"/>
      <c r="ID907"/>
      <c r="IE907"/>
      <c r="IF907"/>
      <c r="IG907"/>
      <c r="IH907"/>
      <c r="II907"/>
      <c r="IJ907"/>
      <c r="IK907"/>
      <c r="IL907"/>
      <c r="IM907"/>
      <c r="IN907"/>
      <c r="IO907"/>
      <c r="IP907"/>
      <c r="IQ907"/>
      <c r="IR907"/>
      <c r="IS907"/>
      <c r="IT907"/>
      <c r="IU907"/>
      <c r="IV907"/>
    </row>
    <row r="908" spans="1:256" ht="26.25" customHeight="1" x14ac:dyDescent="0.2">
      <c r="A908" s="137">
        <v>1</v>
      </c>
      <c r="B908" s="140" t="s">
        <v>1541</v>
      </c>
      <c r="C908" s="137" t="s">
        <v>1542</v>
      </c>
      <c r="D908" s="340">
        <v>3690</v>
      </c>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c r="GA908"/>
      <c r="GB908"/>
      <c r="GC908"/>
      <c r="GD908"/>
      <c r="GE908"/>
      <c r="GF908"/>
      <c r="GG908"/>
      <c r="GH908"/>
      <c r="GI908"/>
      <c r="GJ908"/>
      <c r="GK908"/>
      <c r="GL908"/>
      <c r="GM908"/>
      <c r="GN908"/>
      <c r="GO908"/>
      <c r="GP908"/>
      <c r="GQ908"/>
      <c r="GR908"/>
      <c r="GS908"/>
      <c r="GT908"/>
      <c r="GU908"/>
      <c r="GV908"/>
      <c r="GW908"/>
      <c r="GX908"/>
      <c r="GY908"/>
      <c r="GZ908"/>
      <c r="HA908"/>
      <c r="HB908"/>
      <c r="HC908"/>
      <c r="HD908"/>
      <c r="HE908"/>
      <c r="HF908"/>
      <c r="HG908"/>
      <c r="HH908"/>
      <c r="HI908"/>
      <c r="HJ908"/>
      <c r="HK908"/>
      <c r="HL908"/>
      <c r="HM908"/>
      <c r="HN908"/>
      <c r="HO908"/>
      <c r="HP908"/>
      <c r="HQ908"/>
      <c r="HR908"/>
      <c r="HS908"/>
      <c r="HT908"/>
      <c r="HU908"/>
      <c r="HV908"/>
      <c r="HW908"/>
      <c r="HX908"/>
      <c r="HY908"/>
      <c r="HZ908"/>
      <c r="IA908"/>
      <c r="IB908"/>
      <c r="IC908"/>
      <c r="ID908"/>
      <c r="IE908"/>
      <c r="IF908"/>
      <c r="IG908"/>
      <c r="IH908"/>
      <c r="II908"/>
      <c r="IJ908"/>
      <c r="IK908"/>
      <c r="IL908"/>
      <c r="IM908"/>
      <c r="IN908"/>
      <c r="IO908"/>
      <c r="IP908"/>
      <c r="IQ908"/>
      <c r="IR908"/>
      <c r="IS908"/>
      <c r="IT908"/>
      <c r="IU908"/>
      <c r="IV908"/>
    </row>
    <row r="909" spans="1:256" ht="26.25" customHeight="1" x14ac:dyDescent="0.2">
      <c r="A909" s="137">
        <v>2</v>
      </c>
      <c r="B909" s="140" t="s">
        <v>1543</v>
      </c>
      <c r="C909" s="137" t="s">
        <v>1544</v>
      </c>
      <c r="D909" s="340">
        <v>745.38</v>
      </c>
      <c r="E909" s="152"/>
      <c r="F909" s="152"/>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c r="GA909"/>
      <c r="GB909"/>
      <c r="GC909"/>
      <c r="GD909"/>
      <c r="GE909"/>
      <c r="GF909"/>
      <c r="GG909"/>
      <c r="GH909"/>
      <c r="GI909"/>
      <c r="GJ909"/>
      <c r="GK909"/>
      <c r="GL909"/>
      <c r="GM909"/>
      <c r="GN909"/>
      <c r="GO909"/>
      <c r="GP909"/>
      <c r="GQ909"/>
      <c r="GR909"/>
      <c r="GS909"/>
      <c r="GT909"/>
      <c r="GU909"/>
      <c r="GV909"/>
      <c r="GW909"/>
      <c r="GX909"/>
      <c r="GY909"/>
      <c r="GZ909"/>
      <c r="HA909"/>
      <c r="HB909"/>
      <c r="HC909"/>
      <c r="HD909"/>
      <c r="HE909"/>
      <c r="HF909"/>
      <c r="HG909"/>
      <c r="HH909"/>
      <c r="HI909"/>
      <c r="HJ909"/>
      <c r="HK909"/>
      <c r="HL909"/>
      <c r="HM909"/>
      <c r="HN909"/>
      <c r="HO909"/>
      <c r="HP909"/>
      <c r="HQ909"/>
      <c r="HR909"/>
      <c r="HS909"/>
      <c r="HT909"/>
      <c r="HU909"/>
      <c r="HV909"/>
      <c r="HW909"/>
      <c r="HX909"/>
      <c r="HY909"/>
      <c r="HZ909"/>
      <c r="IA909"/>
      <c r="IB909"/>
      <c r="IC909"/>
      <c r="ID909"/>
      <c r="IE909"/>
      <c r="IF909"/>
      <c r="IG909"/>
      <c r="IH909"/>
      <c r="II909"/>
      <c r="IJ909"/>
      <c r="IK909"/>
      <c r="IL909"/>
      <c r="IM909"/>
      <c r="IN909"/>
      <c r="IO909"/>
      <c r="IP909"/>
      <c r="IQ909"/>
      <c r="IR909"/>
      <c r="IS909"/>
      <c r="IT909"/>
      <c r="IU909"/>
      <c r="IV909"/>
    </row>
    <row r="910" spans="1:256" ht="26.25" customHeight="1" x14ac:dyDescent="0.2">
      <c r="A910" s="137">
        <v>3</v>
      </c>
      <c r="B910" s="140" t="s">
        <v>1545</v>
      </c>
      <c r="C910" s="137">
        <v>2018</v>
      </c>
      <c r="D910" s="351">
        <v>710</v>
      </c>
      <c r="E910" s="152"/>
      <c r="F910" s="152"/>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c r="FZ910"/>
      <c r="GA910"/>
      <c r="GB910"/>
      <c r="GC910"/>
      <c r="GD910"/>
      <c r="GE910"/>
      <c r="GF910"/>
      <c r="GG910"/>
      <c r="GH910"/>
      <c r="GI910"/>
      <c r="GJ910"/>
      <c r="GK910"/>
      <c r="GL910"/>
      <c r="GM910"/>
      <c r="GN910"/>
      <c r="GO910"/>
      <c r="GP910"/>
      <c r="GQ910"/>
      <c r="GR910"/>
      <c r="GS910"/>
      <c r="GT910"/>
      <c r="GU910"/>
      <c r="GV910"/>
      <c r="GW910"/>
      <c r="GX910"/>
      <c r="GY910"/>
      <c r="GZ910"/>
      <c r="HA910"/>
      <c r="HB910"/>
      <c r="HC910"/>
      <c r="HD910"/>
      <c r="HE910"/>
      <c r="HF910"/>
      <c r="HG910"/>
      <c r="HH910"/>
      <c r="HI910"/>
      <c r="HJ910"/>
      <c r="HK910"/>
      <c r="HL910"/>
      <c r="HM910"/>
      <c r="HN910"/>
      <c r="HO910"/>
      <c r="HP910"/>
      <c r="HQ910"/>
      <c r="HR910"/>
      <c r="HS910"/>
      <c r="HT910"/>
      <c r="HU910"/>
      <c r="HV910"/>
      <c r="HW910"/>
      <c r="HX910"/>
      <c r="HY910"/>
      <c r="HZ910"/>
      <c r="IA910"/>
      <c r="IB910"/>
      <c r="IC910"/>
      <c r="ID910"/>
      <c r="IE910"/>
      <c r="IF910"/>
      <c r="IG910"/>
      <c r="IH910"/>
      <c r="II910"/>
      <c r="IJ910"/>
      <c r="IK910"/>
      <c r="IL910"/>
      <c r="IM910"/>
      <c r="IN910"/>
      <c r="IO910"/>
      <c r="IP910"/>
      <c r="IQ910"/>
      <c r="IR910"/>
      <c r="IS910"/>
      <c r="IT910"/>
      <c r="IU910"/>
      <c r="IV910"/>
    </row>
    <row r="911" spans="1:256" s="152" customFormat="1" ht="26.25" customHeight="1" x14ac:dyDescent="0.2">
      <c r="A911" s="137"/>
      <c r="B911" s="146" t="s">
        <v>457</v>
      </c>
      <c r="C911" s="145"/>
      <c r="D911" s="342">
        <f>SUM(D908:D910)</f>
        <v>5145.38</v>
      </c>
    </row>
    <row r="912" spans="1:256" ht="26.25" customHeight="1" x14ac:dyDescent="0.2">
      <c r="A912" s="151"/>
      <c r="B912" s="152"/>
      <c r="C912" s="151"/>
      <c r="D912" s="345"/>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c r="FZ912"/>
      <c r="GA912"/>
      <c r="GB912"/>
      <c r="GC912"/>
      <c r="GD912"/>
      <c r="GE912"/>
      <c r="GF912"/>
      <c r="GG912"/>
      <c r="GH912"/>
      <c r="GI912"/>
      <c r="GJ912"/>
      <c r="GK912"/>
      <c r="GL912"/>
      <c r="GM912"/>
      <c r="GN912"/>
      <c r="GO912"/>
      <c r="GP912"/>
      <c r="GQ912"/>
      <c r="GR912"/>
      <c r="GS912"/>
      <c r="GT912"/>
      <c r="GU912"/>
      <c r="GV912"/>
      <c r="GW912"/>
      <c r="GX912"/>
      <c r="GY912"/>
      <c r="GZ912"/>
      <c r="HA912"/>
      <c r="HB912"/>
      <c r="HC912"/>
      <c r="HD912"/>
      <c r="HE912"/>
      <c r="HF912"/>
      <c r="HG912"/>
      <c r="HH912"/>
      <c r="HI912"/>
      <c r="HJ912"/>
      <c r="HK912"/>
      <c r="HL912"/>
      <c r="HM912"/>
      <c r="HN912"/>
      <c r="HO912"/>
      <c r="HP912"/>
      <c r="HQ912"/>
      <c r="HR912"/>
      <c r="HS912"/>
      <c r="HT912"/>
      <c r="HU912"/>
      <c r="HV912"/>
      <c r="HW912"/>
      <c r="HX912"/>
      <c r="HY912"/>
      <c r="HZ912"/>
      <c r="IA912"/>
      <c r="IB912"/>
      <c r="IC912"/>
      <c r="ID912"/>
      <c r="IE912"/>
      <c r="IF912"/>
      <c r="IG912"/>
      <c r="IH912"/>
      <c r="II912"/>
      <c r="IJ912"/>
      <c r="IK912"/>
      <c r="IL912"/>
      <c r="IM912"/>
      <c r="IN912"/>
      <c r="IO912"/>
      <c r="IP912"/>
      <c r="IQ912"/>
      <c r="IR912"/>
      <c r="IS912"/>
      <c r="IT912"/>
      <c r="IU912"/>
      <c r="IV912"/>
    </row>
    <row r="913" spans="1:256" ht="26.25" customHeight="1" x14ac:dyDescent="0.2">
      <c r="A913" s="428" t="s">
        <v>147</v>
      </c>
      <c r="B913" s="428"/>
      <c r="C913" s="428"/>
      <c r="D913" s="428"/>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c r="FZ913"/>
      <c r="GA913"/>
      <c r="GB913"/>
      <c r="GC913"/>
      <c r="GD913"/>
      <c r="GE913"/>
      <c r="GF913"/>
      <c r="GG913"/>
      <c r="GH913"/>
      <c r="GI913"/>
      <c r="GJ913"/>
      <c r="GK913"/>
      <c r="GL913"/>
      <c r="GM913"/>
      <c r="GN913"/>
      <c r="GO913"/>
      <c r="GP913"/>
      <c r="GQ913"/>
      <c r="GR913"/>
      <c r="GS913"/>
      <c r="GT913"/>
      <c r="GU913"/>
      <c r="GV913"/>
      <c r="GW913"/>
      <c r="GX913"/>
      <c r="GY913"/>
      <c r="GZ913"/>
      <c r="HA913"/>
      <c r="HB913"/>
      <c r="HC913"/>
      <c r="HD913"/>
      <c r="HE913"/>
      <c r="HF913"/>
      <c r="HG913"/>
      <c r="HH913"/>
      <c r="HI913"/>
      <c r="HJ913"/>
      <c r="HK913"/>
      <c r="HL913"/>
      <c r="HM913"/>
      <c r="HN913"/>
      <c r="HO913"/>
      <c r="HP913"/>
      <c r="HQ913"/>
      <c r="HR913"/>
      <c r="HS913"/>
      <c r="HT913"/>
      <c r="HU913"/>
      <c r="HV913"/>
      <c r="HW913"/>
      <c r="HX913"/>
      <c r="HY913"/>
      <c r="HZ913"/>
      <c r="IA913"/>
      <c r="IB913"/>
      <c r="IC913"/>
      <c r="ID913"/>
      <c r="IE913"/>
      <c r="IF913"/>
      <c r="IG913"/>
      <c r="IH913"/>
      <c r="II913"/>
      <c r="IJ913"/>
      <c r="IK913"/>
      <c r="IL913"/>
      <c r="IM913"/>
      <c r="IN913"/>
      <c r="IO913"/>
      <c r="IP913"/>
      <c r="IQ913"/>
      <c r="IR913"/>
      <c r="IS913"/>
      <c r="IT913"/>
      <c r="IU913"/>
      <c r="IV913"/>
    </row>
    <row r="914" spans="1:256" ht="26.25" customHeight="1" x14ac:dyDescent="0.2">
      <c r="A914" s="427" t="s">
        <v>1014</v>
      </c>
      <c r="B914" s="427"/>
      <c r="C914" s="427"/>
      <c r="D914" s="427"/>
      <c r="E914" s="152"/>
      <c r="F914" s="152"/>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c r="FZ914"/>
      <c r="GA914"/>
      <c r="GB914"/>
      <c r="GC914"/>
      <c r="GD914"/>
      <c r="GE914"/>
      <c r="GF914"/>
      <c r="GG914"/>
      <c r="GH914"/>
      <c r="GI914"/>
      <c r="GJ914"/>
      <c r="GK914"/>
      <c r="GL914"/>
      <c r="GM914"/>
      <c r="GN914"/>
      <c r="GO914"/>
      <c r="GP914"/>
      <c r="GQ914"/>
      <c r="GR914"/>
      <c r="GS914"/>
      <c r="GT914"/>
      <c r="GU914"/>
      <c r="GV914"/>
      <c r="GW914"/>
      <c r="GX914"/>
      <c r="GY914"/>
      <c r="GZ914"/>
      <c r="HA914"/>
      <c r="HB914"/>
      <c r="HC914"/>
      <c r="HD914"/>
      <c r="HE914"/>
      <c r="HF914"/>
      <c r="HG914"/>
      <c r="HH914"/>
      <c r="HI914"/>
      <c r="HJ914"/>
      <c r="HK914"/>
      <c r="HL914"/>
      <c r="HM914"/>
      <c r="HN914"/>
      <c r="HO914"/>
      <c r="HP914"/>
      <c r="HQ914"/>
      <c r="HR914"/>
      <c r="HS914"/>
      <c r="HT914"/>
      <c r="HU914"/>
      <c r="HV914"/>
      <c r="HW914"/>
      <c r="HX914"/>
      <c r="HY914"/>
      <c r="HZ914"/>
      <c r="IA914"/>
      <c r="IB914"/>
      <c r="IC914"/>
      <c r="ID914"/>
      <c r="IE914"/>
      <c r="IF914"/>
      <c r="IG914"/>
      <c r="IH914"/>
      <c r="II914"/>
      <c r="IJ914"/>
      <c r="IK914"/>
      <c r="IL914"/>
      <c r="IM914"/>
      <c r="IN914"/>
      <c r="IO914"/>
      <c r="IP914"/>
      <c r="IQ914"/>
      <c r="IR914"/>
      <c r="IS914"/>
      <c r="IT914"/>
      <c r="IU914"/>
      <c r="IV914"/>
    </row>
    <row r="915" spans="1:256" ht="26.25" customHeight="1" x14ac:dyDescent="0.2">
      <c r="A915" s="159">
        <v>1</v>
      </c>
      <c r="B915" s="160" t="s">
        <v>1472</v>
      </c>
      <c r="C915" s="159">
        <v>2015</v>
      </c>
      <c r="D915" s="347">
        <v>1400</v>
      </c>
      <c r="E915" s="152"/>
      <c r="F915" s="152"/>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c r="FZ915"/>
      <c r="GA915"/>
      <c r="GB915"/>
      <c r="GC915"/>
      <c r="GD915"/>
      <c r="GE915"/>
      <c r="GF915"/>
      <c r="GG915"/>
      <c r="GH915"/>
      <c r="GI915"/>
      <c r="GJ915"/>
      <c r="GK915"/>
      <c r="GL915"/>
      <c r="GM915"/>
      <c r="GN915"/>
      <c r="GO915"/>
      <c r="GP915"/>
      <c r="GQ915"/>
      <c r="GR915"/>
      <c r="GS915"/>
      <c r="GT915"/>
      <c r="GU915"/>
      <c r="GV915"/>
      <c r="GW915"/>
      <c r="GX915"/>
      <c r="GY915"/>
      <c r="GZ915"/>
      <c r="HA915"/>
      <c r="HB915"/>
      <c r="HC915"/>
      <c r="HD915"/>
      <c r="HE915"/>
      <c r="HF915"/>
      <c r="HG915"/>
      <c r="HH915"/>
      <c r="HI915"/>
      <c r="HJ915"/>
      <c r="HK915"/>
      <c r="HL915"/>
      <c r="HM915"/>
      <c r="HN915"/>
      <c r="HO915"/>
      <c r="HP915"/>
      <c r="HQ915"/>
      <c r="HR915"/>
      <c r="HS915"/>
      <c r="HT915"/>
      <c r="HU915"/>
      <c r="HV915"/>
      <c r="HW915"/>
      <c r="HX915"/>
      <c r="HY915"/>
      <c r="HZ915"/>
      <c r="IA915"/>
      <c r="IB915"/>
      <c r="IC915"/>
      <c r="ID915"/>
      <c r="IE915"/>
      <c r="IF915"/>
      <c r="IG915"/>
      <c r="IH915"/>
      <c r="II915"/>
      <c r="IJ915"/>
      <c r="IK915"/>
      <c r="IL915"/>
      <c r="IM915"/>
      <c r="IN915"/>
      <c r="IO915"/>
      <c r="IP915"/>
      <c r="IQ915"/>
      <c r="IR915"/>
      <c r="IS915"/>
      <c r="IT915"/>
      <c r="IU915"/>
      <c r="IV915"/>
    </row>
    <row r="916" spans="1:256" ht="26.25" customHeight="1" x14ac:dyDescent="0.2">
      <c r="A916" s="137">
        <v>2</v>
      </c>
      <c r="B916" s="140" t="s">
        <v>1472</v>
      </c>
      <c r="C916" s="137">
        <v>2014</v>
      </c>
      <c r="D916" s="340">
        <v>1630</v>
      </c>
      <c r="E916" s="152"/>
      <c r="F916" s="152"/>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c r="FZ916"/>
      <c r="GA916"/>
      <c r="GB916"/>
      <c r="GC916"/>
      <c r="GD916"/>
      <c r="GE916"/>
      <c r="GF916"/>
      <c r="GG916"/>
      <c r="GH916"/>
      <c r="GI916"/>
      <c r="GJ916"/>
      <c r="GK916"/>
      <c r="GL916"/>
      <c r="GM916"/>
      <c r="GN916"/>
      <c r="GO916"/>
      <c r="GP916"/>
      <c r="GQ916"/>
      <c r="GR916"/>
      <c r="GS916"/>
      <c r="GT916"/>
      <c r="GU916"/>
      <c r="GV916"/>
      <c r="GW916"/>
      <c r="GX916"/>
      <c r="GY916"/>
      <c r="GZ916"/>
      <c r="HA916"/>
      <c r="HB916"/>
      <c r="HC916"/>
      <c r="HD916"/>
      <c r="HE916"/>
      <c r="HF916"/>
      <c r="HG916"/>
      <c r="HH916"/>
      <c r="HI916"/>
      <c r="HJ916"/>
      <c r="HK916"/>
      <c r="HL916"/>
      <c r="HM916"/>
      <c r="HN916"/>
      <c r="HO916"/>
      <c r="HP916"/>
      <c r="HQ916"/>
      <c r="HR916"/>
      <c r="HS916"/>
      <c r="HT916"/>
      <c r="HU916"/>
      <c r="HV916"/>
      <c r="HW916"/>
      <c r="HX916"/>
      <c r="HY916"/>
      <c r="HZ916"/>
      <c r="IA916"/>
      <c r="IB916"/>
      <c r="IC916"/>
      <c r="ID916"/>
      <c r="IE916"/>
      <c r="IF916"/>
      <c r="IG916"/>
      <c r="IH916"/>
      <c r="II916"/>
      <c r="IJ916"/>
      <c r="IK916"/>
      <c r="IL916"/>
      <c r="IM916"/>
      <c r="IN916"/>
      <c r="IO916"/>
      <c r="IP916"/>
      <c r="IQ916"/>
      <c r="IR916"/>
      <c r="IS916"/>
      <c r="IT916"/>
      <c r="IU916"/>
      <c r="IV916"/>
    </row>
    <row r="917" spans="1:256" ht="26.25" customHeight="1" x14ac:dyDescent="0.2">
      <c r="A917" s="137">
        <v>3</v>
      </c>
      <c r="B917" s="140" t="s">
        <v>1546</v>
      </c>
      <c r="C917" s="137">
        <v>2015</v>
      </c>
      <c r="D917" s="340">
        <v>1050</v>
      </c>
      <c r="E917" s="152"/>
      <c r="F917" s="152"/>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c r="FZ917"/>
      <c r="GA917"/>
      <c r="GB917"/>
      <c r="GC917"/>
      <c r="GD917"/>
      <c r="GE917"/>
      <c r="GF917"/>
      <c r="GG917"/>
      <c r="GH917"/>
      <c r="GI917"/>
      <c r="GJ917"/>
      <c r="GK917"/>
      <c r="GL917"/>
      <c r="GM917"/>
      <c r="GN917"/>
      <c r="GO917"/>
      <c r="GP917"/>
      <c r="GQ917"/>
      <c r="GR917"/>
      <c r="GS917"/>
      <c r="GT917"/>
      <c r="GU917"/>
      <c r="GV917"/>
      <c r="GW917"/>
      <c r="GX917"/>
      <c r="GY917"/>
      <c r="GZ917"/>
      <c r="HA917"/>
      <c r="HB917"/>
      <c r="HC917"/>
      <c r="HD917"/>
      <c r="HE917"/>
      <c r="HF917"/>
      <c r="HG917"/>
      <c r="HH917"/>
      <c r="HI917"/>
      <c r="HJ917"/>
      <c r="HK917"/>
      <c r="HL917"/>
      <c r="HM917"/>
      <c r="HN917"/>
      <c r="HO917"/>
      <c r="HP917"/>
      <c r="HQ917"/>
      <c r="HR917"/>
      <c r="HS917"/>
      <c r="HT917"/>
      <c r="HU917"/>
      <c r="HV917"/>
      <c r="HW917"/>
      <c r="HX917"/>
      <c r="HY917"/>
      <c r="HZ917"/>
      <c r="IA917"/>
      <c r="IB917"/>
      <c r="IC917"/>
      <c r="ID917"/>
      <c r="IE917"/>
      <c r="IF917"/>
      <c r="IG917"/>
      <c r="IH917"/>
      <c r="II917"/>
      <c r="IJ917"/>
      <c r="IK917"/>
      <c r="IL917"/>
      <c r="IM917"/>
      <c r="IN917"/>
      <c r="IO917"/>
      <c r="IP917"/>
      <c r="IQ917"/>
      <c r="IR917"/>
      <c r="IS917"/>
      <c r="IT917"/>
      <c r="IU917"/>
      <c r="IV917"/>
    </row>
    <row r="918" spans="1:256" ht="26.25" customHeight="1" x14ac:dyDescent="0.2">
      <c r="A918" s="137">
        <v>4</v>
      </c>
      <c r="B918" s="140" t="s">
        <v>1444</v>
      </c>
      <c r="C918" s="137">
        <v>2014</v>
      </c>
      <c r="D918" s="340">
        <v>1489</v>
      </c>
      <c r="E918" s="152"/>
      <c r="F918" s="152"/>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c r="FZ918"/>
      <c r="GA918"/>
      <c r="GB918"/>
      <c r="GC918"/>
      <c r="GD918"/>
      <c r="GE918"/>
      <c r="GF918"/>
      <c r="GG918"/>
      <c r="GH918"/>
      <c r="GI918"/>
      <c r="GJ918"/>
      <c r="GK918"/>
      <c r="GL918"/>
      <c r="GM918"/>
      <c r="GN918"/>
      <c r="GO918"/>
      <c r="GP918"/>
      <c r="GQ918"/>
      <c r="GR918"/>
      <c r="GS918"/>
      <c r="GT918"/>
      <c r="GU918"/>
      <c r="GV918"/>
      <c r="GW918"/>
      <c r="GX918"/>
      <c r="GY918"/>
      <c r="GZ918"/>
      <c r="HA918"/>
      <c r="HB918"/>
      <c r="HC918"/>
      <c r="HD918"/>
      <c r="HE918"/>
      <c r="HF918"/>
      <c r="HG918"/>
      <c r="HH918"/>
      <c r="HI918"/>
      <c r="HJ918"/>
      <c r="HK918"/>
      <c r="HL918"/>
      <c r="HM918"/>
      <c r="HN918"/>
      <c r="HO918"/>
      <c r="HP918"/>
      <c r="HQ918"/>
      <c r="HR918"/>
      <c r="HS918"/>
      <c r="HT918"/>
      <c r="HU918"/>
      <c r="HV918"/>
      <c r="HW918"/>
      <c r="HX918"/>
      <c r="HY918"/>
      <c r="HZ918"/>
      <c r="IA918"/>
      <c r="IB918"/>
      <c r="IC918"/>
      <c r="ID918"/>
      <c r="IE918"/>
      <c r="IF918"/>
      <c r="IG918"/>
      <c r="IH918"/>
      <c r="II918"/>
      <c r="IJ918"/>
      <c r="IK918"/>
      <c r="IL918"/>
      <c r="IM918"/>
      <c r="IN918"/>
      <c r="IO918"/>
      <c r="IP918"/>
      <c r="IQ918"/>
      <c r="IR918"/>
      <c r="IS918"/>
      <c r="IT918"/>
      <c r="IU918"/>
      <c r="IV918"/>
    </row>
    <row r="919" spans="1:256" ht="26.25" customHeight="1" x14ac:dyDescent="0.2">
      <c r="A919" s="137">
        <v>5</v>
      </c>
      <c r="B919" s="140" t="s">
        <v>1444</v>
      </c>
      <c r="C919" s="137">
        <v>2015</v>
      </c>
      <c r="D919" s="340">
        <v>1500</v>
      </c>
      <c r="E919" s="152"/>
      <c r="F919" s="152"/>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c r="FZ919"/>
      <c r="GA919"/>
      <c r="GB919"/>
      <c r="GC919"/>
      <c r="GD919"/>
      <c r="GE919"/>
      <c r="GF919"/>
      <c r="GG919"/>
      <c r="GH919"/>
      <c r="GI919"/>
      <c r="GJ919"/>
      <c r="GK919"/>
      <c r="GL919"/>
      <c r="GM919"/>
      <c r="GN919"/>
      <c r="GO919"/>
      <c r="GP919"/>
      <c r="GQ919"/>
      <c r="GR919"/>
      <c r="GS919"/>
      <c r="GT919"/>
      <c r="GU919"/>
      <c r="GV919"/>
      <c r="GW919"/>
      <c r="GX919"/>
      <c r="GY919"/>
      <c r="GZ919"/>
      <c r="HA919"/>
      <c r="HB919"/>
      <c r="HC919"/>
      <c r="HD919"/>
      <c r="HE919"/>
      <c r="HF919"/>
      <c r="HG919"/>
      <c r="HH919"/>
      <c r="HI919"/>
      <c r="HJ919"/>
      <c r="HK919"/>
      <c r="HL919"/>
      <c r="HM919"/>
      <c r="HN919"/>
      <c r="HO919"/>
      <c r="HP919"/>
      <c r="HQ919"/>
      <c r="HR919"/>
      <c r="HS919"/>
      <c r="HT919"/>
      <c r="HU919"/>
      <c r="HV919"/>
      <c r="HW919"/>
      <c r="HX919"/>
      <c r="HY919"/>
      <c r="HZ919"/>
      <c r="IA919"/>
      <c r="IB919"/>
      <c r="IC919"/>
      <c r="ID919"/>
      <c r="IE919"/>
      <c r="IF919"/>
      <c r="IG919"/>
      <c r="IH919"/>
      <c r="II919"/>
      <c r="IJ919"/>
      <c r="IK919"/>
      <c r="IL919"/>
      <c r="IM919"/>
      <c r="IN919"/>
      <c r="IO919"/>
      <c r="IP919"/>
      <c r="IQ919"/>
      <c r="IR919"/>
      <c r="IS919"/>
      <c r="IT919"/>
      <c r="IU919"/>
      <c r="IV919"/>
    </row>
    <row r="920" spans="1:256" s="152" customFormat="1" ht="26.25" customHeight="1" x14ac:dyDescent="0.2">
      <c r="A920" s="137">
        <v>6</v>
      </c>
      <c r="B920" s="140" t="s">
        <v>1444</v>
      </c>
      <c r="C920" s="137">
        <v>2016</v>
      </c>
      <c r="D920" s="340">
        <v>3000</v>
      </c>
    </row>
    <row r="921" spans="1:256" s="152" customFormat="1" ht="26.25" customHeight="1" x14ac:dyDescent="0.2">
      <c r="A921" s="159">
        <v>7</v>
      </c>
      <c r="B921" s="140" t="s">
        <v>1444</v>
      </c>
      <c r="C921" s="137">
        <v>2017</v>
      </c>
      <c r="D921" s="340">
        <v>1772.36</v>
      </c>
    </row>
    <row r="922" spans="1:256" s="152" customFormat="1" ht="26.25" customHeight="1" x14ac:dyDescent="0.2">
      <c r="A922" s="137">
        <v>8</v>
      </c>
      <c r="B922" s="140" t="s">
        <v>1359</v>
      </c>
      <c r="C922" s="137">
        <v>2016</v>
      </c>
      <c r="D922" s="340">
        <v>660</v>
      </c>
    </row>
    <row r="923" spans="1:256" s="152" customFormat="1" ht="26.25" customHeight="1" x14ac:dyDescent="0.2">
      <c r="A923" s="137">
        <v>9</v>
      </c>
      <c r="B923" s="140" t="s">
        <v>1472</v>
      </c>
      <c r="C923" s="137">
        <v>2013</v>
      </c>
      <c r="D923" s="340">
        <v>1890</v>
      </c>
    </row>
    <row r="924" spans="1:256" s="152" customFormat="1" ht="26.25" customHeight="1" x14ac:dyDescent="0.2">
      <c r="A924" s="137">
        <v>10</v>
      </c>
      <c r="B924" s="140" t="s">
        <v>1472</v>
      </c>
      <c r="C924" s="137">
        <v>2016</v>
      </c>
      <c r="D924" s="340">
        <v>8250</v>
      </c>
    </row>
    <row r="925" spans="1:256" s="152" customFormat="1" ht="26.25" customHeight="1" x14ac:dyDescent="0.2">
      <c r="A925" s="137">
        <v>11</v>
      </c>
      <c r="B925" s="140" t="s">
        <v>1472</v>
      </c>
      <c r="C925" s="137">
        <v>2016</v>
      </c>
      <c r="D925" s="340">
        <v>8250</v>
      </c>
      <c r="E925"/>
      <c r="F925"/>
    </row>
    <row r="926" spans="1:256" s="152" customFormat="1" ht="26.25" customHeight="1" x14ac:dyDescent="0.2">
      <c r="A926" s="137">
        <v>12</v>
      </c>
      <c r="B926" s="140" t="s">
        <v>1547</v>
      </c>
      <c r="C926" s="137">
        <v>2016</v>
      </c>
      <c r="D926" s="340">
        <v>15500</v>
      </c>
      <c r="E926"/>
      <c r="F926"/>
    </row>
    <row r="927" spans="1:256" s="152" customFormat="1" ht="26.25" customHeight="1" x14ac:dyDescent="0.2">
      <c r="A927" s="159">
        <v>13</v>
      </c>
      <c r="B927" s="140" t="s">
        <v>1474</v>
      </c>
      <c r="C927" s="137">
        <v>2016</v>
      </c>
      <c r="D927" s="340">
        <v>2900</v>
      </c>
      <c r="E927"/>
      <c r="F927"/>
    </row>
    <row r="928" spans="1:256" ht="26.25" customHeight="1" x14ac:dyDescent="0.2">
      <c r="A928" s="137">
        <v>14</v>
      </c>
      <c r="B928" s="140" t="s">
        <v>1548</v>
      </c>
      <c r="C928" s="137">
        <v>2017</v>
      </c>
      <c r="D928" s="340">
        <v>7000</v>
      </c>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c r="GA928"/>
      <c r="GB928"/>
      <c r="GC928"/>
      <c r="GD928"/>
      <c r="GE928"/>
      <c r="GF928"/>
      <c r="GG928"/>
      <c r="GH928"/>
      <c r="GI928"/>
      <c r="GJ928"/>
      <c r="GK928"/>
      <c r="GL928"/>
      <c r="GM928"/>
      <c r="GN928"/>
      <c r="GO928"/>
      <c r="GP928"/>
      <c r="GQ928"/>
      <c r="GR928"/>
      <c r="GS928"/>
      <c r="GT928"/>
      <c r="GU928"/>
      <c r="GV928"/>
      <c r="GW928"/>
      <c r="GX928"/>
      <c r="GY928"/>
      <c r="GZ928"/>
      <c r="HA928"/>
      <c r="HB928"/>
      <c r="HC928"/>
      <c r="HD928"/>
      <c r="HE928"/>
      <c r="HF928"/>
      <c r="HG928"/>
      <c r="HH928"/>
      <c r="HI928"/>
      <c r="HJ928"/>
      <c r="HK928"/>
      <c r="HL928"/>
      <c r="HM928"/>
      <c r="HN928"/>
      <c r="HO928"/>
      <c r="HP928"/>
      <c r="HQ928"/>
      <c r="HR928"/>
      <c r="HS928"/>
      <c r="HT928"/>
      <c r="HU928"/>
      <c r="HV928"/>
      <c r="HW928"/>
      <c r="HX928"/>
      <c r="HY928"/>
      <c r="HZ928"/>
      <c r="IA928"/>
      <c r="IB928"/>
      <c r="IC928"/>
      <c r="ID928"/>
      <c r="IE928"/>
      <c r="IF928"/>
      <c r="IG928"/>
      <c r="IH928"/>
      <c r="II928"/>
      <c r="IJ928"/>
      <c r="IK928"/>
      <c r="IL928"/>
      <c r="IM928"/>
      <c r="IN928"/>
      <c r="IO928"/>
      <c r="IP928"/>
      <c r="IQ928"/>
      <c r="IR928"/>
      <c r="IS928"/>
      <c r="IT928"/>
      <c r="IU928"/>
      <c r="IV928"/>
    </row>
    <row r="929" spans="1:256" ht="26.25" customHeight="1" x14ac:dyDescent="0.2">
      <c r="A929" s="137">
        <v>15</v>
      </c>
      <c r="B929" s="140" t="s">
        <v>1548</v>
      </c>
      <c r="C929" s="137">
        <v>2017</v>
      </c>
      <c r="D929" s="340">
        <v>7000</v>
      </c>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c r="GA929"/>
      <c r="GB929"/>
      <c r="GC929"/>
      <c r="GD929"/>
      <c r="GE929"/>
      <c r="GF929"/>
      <c r="GG929"/>
      <c r="GH929"/>
      <c r="GI929"/>
      <c r="GJ929"/>
      <c r="GK929"/>
      <c r="GL929"/>
      <c r="GM929"/>
      <c r="GN929"/>
      <c r="GO929"/>
      <c r="GP929"/>
      <c r="GQ929"/>
      <c r="GR929"/>
      <c r="GS929"/>
      <c r="GT929"/>
      <c r="GU929"/>
      <c r="GV929"/>
      <c r="GW929"/>
      <c r="GX929"/>
      <c r="GY929"/>
      <c r="GZ929"/>
      <c r="HA929"/>
      <c r="HB929"/>
      <c r="HC929"/>
      <c r="HD929"/>
      <c r="HE929"/>
      <c r="HF929"/>
      <c r="HG929"/>
      <c r="HH929"/>
      <c r="HI929"/>
      <c r="HJ929"/>
      <c r="HK929"/>
      <c r="HL929"/>
      <c r="HM929"/>
      <c r="HN929"/>
      <c r="HO929"/>
      <c r="HP929"/>
      <c r="HQ929"/>
      <c r="HR929"/>
      <c r="HS929"/>
      <c r="HT929"/>
      <c r="HU929"/>
      <c r="HV929"/>
      <c r="HW929"/>
      <c r="HX929"/>
      <c r="HY929"/>
      <c r="HZ929"/>
      <c r="IA929"/>
      <c r="IB929"/>
      <c r="IC929"/>
      <c r="ID929"/>
      <c r="IE929"/>
      <c r="IF929"/>
      <c r="IG929"/>
      <c r="IH929"/>
      <c r="II929"/>
      <c r="IJ929"/>
      <c r="IK929"/>
      <c r="IL929"/>
      <c r="IM929"/>
      <c r="IN929"/>
      <c r="IO929"/>
      <c r="IP929"/>
      <c r="IQ929"/>
      <c r="IR929"/>
      <c r="IS929"/>
      <c r="IT929"/>
      <c r="IU929"/>
      <c r="IV929"/>
    </row>
    <row r="930" spans="1:256" ht="26.25" customHeight="1" x14ac:dyDescent="0.2">
      <c r="A930" s="137">
        <v>16</v>
      </c>
      <c r="B930" s="140" t="s">
        <v>1474</v>
      </c>
      <c r="C930" s="137">
        <v>2017</v>
      </c>
      <c r="D930" s="340">
        <v>3200</v>
      </c>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c r="FZ930"/>
      <c r="GA930"/>
      <c r="GB930"/>
      <c r="GC930"/>
      <c r="GD930"/>
      <c r="GE930"/>
      <c r="GF930"/>
      <c r="GG930"/>
      <c r="GH930"/>
      <c r="GI930"/>
      <c r="GJ930"/>
      <c r="GK930"/>
      <c r="GL930"/>
      <c r="GM930"/>
      <c r="GN930"/>
      <c r="GO930"/>
      <c r="GP930"/>
      <c r="GQ930"/>
      <c r="GR930"/>
      <c r="GS930"/>
      <c r="GT930"/>
      <c r="GU930"/>
      <c r="GV930"/>
      <c r="GW930"/>
      <c r="GX930"/>
      <c r="GY930"/>
      <c r="GZ930"/>
      <c r="HA930"/>
      <c r="HB930"/>
      <c r="HC930"/>
      <c r="HD930"/>
      <c r="HE930"/>
      <c r="HF930"/>
      <c r="HG930"/>
      <c r="HH930"/>
      <c r="HI930"/>
      <c r="HJ930"/>
      <c r="HK930"/>
      <c r="HL930"/>
      <c r="HM930"/>
      <c r="HN930"/>
      <c r="HO930"/>
      <c r="HP930"/>
      <c r="HQ930"/>
      <c r="HR930"/>
      <c r="HS930"/>
      <c r="HT930"/>
      <c r="HU930"/>
      <c r="HV930"/>
      <c r="HW930"/>
      <c r="HX930"/>
      <c r="HY930"/>
      <c r="HZ930"/>
      <c r="IA930"/>
      <c r="IB930"/>
      <c r="IC930"/>
      <c r="ID930"/>
      <c r="IE930"/>
      <c r="IF930"/>
      <c r="IG930"/>
      <c r="IH930"/>
      <c r="II930"/>
      <c r="IJ930"/>
      <c r="IK930"/>
      <c r="IL930"/>
      <c r="IM930"/>
      <c r="IN930"/>
      <c r="IO930"/>
      <c r="IP930"/>
      <c r="IQ930"/>
      <c r="IR930"/>
      <c r="IS930"/>
      <c r="IT930"/>
      <c r="IU930"/>
      <c r="IV930"/>
    </row>
    <row r="931" spans="1:256" ht="26.25" customHeight="1" x14ac:dyDescent="0.2">
      <c r="A931" s="137">
        <v>17</v>
      </c>
      <c r="B931" s="140" t="s">
        <v>1425</v>
      </c>
      <c r="C931" s="137">
        <v>2017</v>
      </c>
      <c r="D931" s="340">
        <v>999</v>
      </c>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c r="FZ931"/>
      <c r="GA931"/>
      <c r="GB931"/>
      <c r="GC931"/>
      <c r="GD931"/>
      <c r="GE931"/>
      <c r="GF931"/>
      <c r="GG931"/>
      <c r="GH931"/>
      <c r="GI931"/>
      <c r="GJ931"/>
      <c r="GK931"/>
      <c r="GL931"/>
      <c r="GM931"/>
      <c r="GN931"/>
      <c r="GO931"/>
      <c r="GP931"/>
      <c r="GQ931"/>
      <c r="GR931"/>
      <c r="GS931"/>
      <c r="GT931"/>
      <c r="GU931"/>
      <c r="GV931"/>
      <c r="GW931"/>
      <c r="GX931"/>
      <c r="GY931"/>
      <c r="GZ931"/>
      <c r="HA931"/>
      <c r="HB931"/>
      <c r="HC931"/>
      <c r="HD931"/>
      <c r="HE931"/>
      <c r="HF931"/>
      <c r="HG931"/>
      <c r="HH931"/>
      <c r="HI931"/>
      <c r="HJ931"/>
      <c r="HK931"/>
      <c r="HL931"/>
      <c r="HM931"/>
      <c r="HN931"/>
      <c r="HO931"/>
      <c r="HP931"/>
      <c r="HQ931"/>
      <c r="HR931"/>
      <c r="HS931"/>
      <c r="HT931"/>
      <c r="HU931"/>
      <c r="HV931"/>
      <c r="HW931"/>
      <c r="HX931"/>
      <c r="HY931"/>
      <c r="HZ931"/>
      <c r="IA931"/>
      <c r="IB931"/>
      <c r="IC931"/>
      <c r="ID931"/>
      <c r="IE931"/>
      <c r="IF931"/>
      <c r="IG931"/>
      <c r="IH931"/>
      <c r="II931"/>
      <c r="IJ931"/>
      <c r="IK931"/>
      <c r="IL931"/>
      <c r="IM931"/>
      <c r="IN931"/>
      <c r="IO931"/>
      <c r="IP931"/>
      <c r="IQ931"/>
      <c r="IR931"/>
      <c r="IS931"/>
      <c r="IT931"/>
      <c r="IU931"/>
      <c r="IV931"/>
    </row>
    <row r="932" spans="1:256" ht="26.25" customHeight="1" x14ac:dyDescent="0.2">
      <c r="A932" s="137">
        <v>18</v>
      </c>
      <c r="B932" s="140" t="s">
        <v>1357</v>
      </c>
      <c r="C932" s="137">
        <v>2018</v>
      </c>
      <c r="D932" s="340">
        <v>1690</v>
      </c>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c r="FZ932"/>
      <c r="GA932"/>
      <c r="GB932"/>
      <c r="GC932"/>
      <c r="GD932"/>
      <c r="GE932"/>
      <c r="GF932"/>
      <c r="GG932"/>
      <c r="GH932"/>
      <c r="GI932"/>
      <c r="GJ932"/>
      <c r="GK932"/>
      <c r="GL932"/>
      <c r="GM932"/>
      <c r="GN932"/>
      <c r="GO932"/>
      <c r="GP932"/>
      <c r="GQ932"/>
      <c r="GR932"/>
      <c r="GS932"/>
      <c r="GT932"/>
      <c r="GU932"/>
      <c r="GV932"/>
      <c r="GW932"/>
      <c r="GX932"/>
      <c r="GY932"/>
      <c r="GZ932"/>
      <c r="HA932"/>
      <c r="HB932"/>
      <c r="HC932"/>
      <c r="HD932"/>
      <c r="HE932"/>
      <c r="HF932"/>
      <c r="HG932"/>
      <c r="HH932"/>
      <c r="HI932"/>
      <c r="HJ932"/>
      <c r="HK932"/>
      <c r="HL932"/>
      <c r="HM932"/>
      <c r="HN932"/>
      <c r="HO932"/>
      <c r="HP932"/>
      <c r="HQ932"/>
      <c r="HR932"/>
      <c r="HS932"/>
      <c r="HT932"/>
      <c r="HU932"/>
      <c r="HV932"/>
      <c r="HW932"/>
      <c r="HX932"/>
      <c r="HY932"/>
      <c r="HZ932"/>
      <c r="IA932"/>
      <c r="IB932"/>
      <c r="IC932"/>
      <c r="ID932"/>
      <c r="IE932"/>
      <c r="IF932"/>
      <c r="IG932"/>
      <c r="IH932"/>
      <c r="II932"/>
      <c r="IJ932"/>
      <c r="IK932"/>
      <c r="IL932"/>
      <c r="IM932"/>
      <c r="IN932"/>
      <c r="IO932"/>
      <c r="IP932"/>
      <c r="IQ932"/>
      <c r="IR932"/>
      <c r="IS932"/>
      <c r="IT932"/>
      <c r="IU932"/>
      <c r="IV932"/>
    </row>
    <row r="933" spans="1:256" ht="26.25" customHeight="1" x14ac:dyDescent="0.2">
      <c r="A933" s="159">
        <v>19</v>
      </c>
      <c r="B933" s="140" t="s">
        <v>1357</v>
      </c>
      <c r="C933" s="137">
        <v>2018</v>
      </c>
      <c r="D933" s="340">
        <v>1690</v>
      </c>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c r="GA933"/>
      <c r="GB933"/>
      <c r="GC933"/>
      <c r="GD933"/>
      <c r="GE933"/>
      <c r="GF933"/>
      <c r="GG933"/>
      <c r="GH933"/>
      <c r="GI933"/>
      <c r="GJ933"/>
      <c r="GK933"/>
      <c r="GL933"/>
      <c r="GM933"/>
      <c r="GN933"/>
      <c r="GO933"/>
      <c r="GP933"/>
      <c r="GQ933"/>
      <c r="GR933"/>
      <c r="GS933"/>
      <c r="GT933"/>
      <c r="GU933"/>
      <c r="GV933"/>
      <c r="GW933"/>
      <c r="GX933"/>
      <c r="GY933"/>
      <c r="GZ933"/>
      <c r="HA933"/>
      <c r="HB933"/>
      <c r="HC933"/>
      <c r="HD933"/>
      <c r="HE933"/>
      <c r="HF933"/>
      <c r="HG933"/>
      <c r="HH933"/>
      <c r="HI933"/>
      <c r="HJ933"/>
      <c r="HK933"/>
      <c r="HL933"/>
      <c r="HM933"/>
      <c r="HN933"/>
      <c r="HO933"/>
      <c r="HP933"/>
      <c r="HQ933"/>
      <c r="HR933"/>
      <c r="HS933"/>
      <c r="HT933"/>
      <c r="HU933"/>
      <c r="HV933"/>
      <c r="HW933"/>
      <c r="HX933"/>
      <c r="HY933"/>
      <c r="HZ933"/>
      <c r="IA933"/>
      <c r="IB933"/>
      <c r="IC933"/>
      <c r="ID933"/>
      <c r="IE933"/>
      <c r="IF933"/>
      <c r="IG933"/>
      <c r="IH933"/>
      <c r="II933"/>
      <c r="IJ933"/>
      <c r="IK933"/>
      <c r="IL933"/>
      <c r="IM933"/>
      <c r="IN933"/>
      <c r="IO933"/>
      <c r="IP933"/>
      <c r="IQ933"/>
      <c r="IR933"/>
      <c r="IS933"/>
      <c r="IT933"/>
      <c r="IU933"/>
      <c r="IV933"/>
    </row>
    <row r="934" spans="1:256" ht="26.25" customHeight="1" x14ac:dyDescent="0.2">
      <c r="A934" s="137">
        <v>20</v>
      </c>
      <c r="B934" s="140" t="s">
        <v>1357</v>
      </c>
      <c r="C934" s="137">
        <v>2018</v>
      </c>
      <c r="D934" s="340">
        <v>1690</v>
      </c>
      <c r="E934" s="152"/>
      <c r="F934" s="152"/>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c r="GA934"/>
      <c r="GB934"/>
      <c r="GC934"/>
      <c r="GD934"/>
      <c r="GE934"/>
      <c r="GF934"/>
      <c r="GG934"/>
      <c r="GH934"/>
      <c r="GI934"/>
      <c r="GJ934"/>
      <c r="GK934"/>
      <c r="GL934"/>
      <c r="GM934"/>
      <c r="GN934"/>
      <c r="GO934"/>
      <c r="GP934"/>
      <c r="GQ934"/>
      <c r="GR934"/>
      <c r="GS934"/>
      <c r="GT934"/>
      <c r="GU934"/>
      <c r="GV934"/>
      <c r="GW934"/>
      <c r="GX934"/>
      <c r="GY934"/>
      <c r="GZ934"/>
      <c r="HA934"/>
      <c r="HB934"/>
      <c r="HC934"/>
      <c r="HD934"/>
      <c r="HE934"/>
      <c r="HF934"/>
      <c r="HG934"/>
      <c r="HH934"/>
      <c r="HI934"/>
      <c r="HJ934"/>
      <c r="HK934"/>
      <c r="HL934"/>
      <c r="HM934"/>
      <c r="HN934"/>
      <c r="HO934"/>
      <c r="HP934"/>
      <c r="HQ934"/>
      <c r="HR934"/>
      <c r="HS934"/>
      <c r="HT934"/>
      <c r="HU934"/>
      <c r="HV934"/>
      <c r="HW934"/>
      <c r="HX934"/>
      <c r="HY934"/>
      <c r="HZ934"/>
      <c r="IA934"/>
      <c r="IB934"/>
      <c r="IC934"/>
      <c r="ID934"/>
      <c r="IE934"/>
      <c r="IF934"/>
      <c r="IG934"/>
      <c r="IH934"/>
      <c r="II934"/>
      <c r="IJ934"/>
      <c r="IK934"/>
      <c r="IL934"/>
      <c r="IM934"/>
      <c r="IN934"/>
      <c r="IO934"/>
      <c r="IP934"/>
      <c r="IQ934"/>
      <c r="IR934"/>
      <c r="IS934"/>
      <c r="IT934"/>
      <c r="IU934"/>
      <c r="IV934"/>
    </row>
    <row r="935" spans="1:256" ht="26.25" customHeight="1" x14ac:dyDescent="0.2">
      <c r="A935" s="137">
        <v>21</v>
      </c>
      <c r="B935" s="140" t="s">
        <v>1357</v>
      </c>
      <c r="C935" s="137">
        <v>2018</v>
      </c>
      <c r="D935" s="340">
        <v>1690</v>
      </c>
      <c r="E935" s="152"/>
      <c r="F935" s="152"/>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c r="FZ935"/>
      <c r="GA935"/>
      <c r="GB935"/>
      <c r="GC935"/>
      <c r="GD935"/>
      <c r="GE935"/>
      <c r="GF935"/>
      <c r="GG935"/>
      <c r="GH935"/>
      <c r="GI935"/>
      <c r="GJ935"/>
      <c r="GK935"/>
      <c r="GL935"/>
      <c r="GM935"/>
      <c r="GN935"/>
      <c r="GO935"/>
      <c r="GP935"/>
      <c r="GQ935"/>
      <c r="GR935"/>
      <c r="GS935"/>
      <c r="GT935"/>
      <c r="GU935"/>
      <c r="GV935"/>
      <c r="GW935"/>
      <c r="GX935"/>
      <c r="GY935"/>
      <c r="GZ935"/>
      <c r="HA935"/>
      <c r="HB935"/>
      <c r="HC935"/>
      <c r="HD935"/>
      <c r="HE935"/>
      <c r="HF935"/>
      <c r="HG935"/>
      <c r="HH935"/>
      <c r="HI935"/>
      <c r="HJ935"/>
      <c r="HK935"/>
      <c r="HL935"/>
      <c r="HM935"/>
      <c r="HN935"/>
      <c r="HO935"/>
      <c r="HP935"/>
      <c r="HQ935"/>
      <c r="HR935"/>
      <c r="HS935"/>
      <c r="HT935"/>
      <c r="HU935"/>
      <c r="HV935"/>
      <c r="HW935"/>
      <c r="HX935"/>
      <c r="HY935"/>
      <c r="HZ935"/>
      <c r="IA935"/>
      <c r="IB935"/>
      <c r="IC935"/>
      <c r="ID935"/>
      <c r="IE935"/>
      <c r="IF935"/>
      <c r="IG935"/>
      <c r="IH935"/>
      <c r="II935"/>
      <c r="IJ935"/>
      <c r="IK935"/>
      <c r="IL935"/>
      <c r="IM935"/>
      <c r="IN935"/>
      <c r="IO935"/>
      <c r="IP935"/>
      <c r="IQ935"/>
      <c r="IR935"/>
      <c r="IS935"/>
      <c r="IT935"/>
      <c r="IU935"/>
      <c r="IV935"/>
    </row>
    <row r="936" spans="1:256" s="152" customFormat="1" ht="26.25" customHeight="1" x14ac:dyDescent="0.2">
      <c r="A936" s="137">
        <v>22</v>
      </c>
      <c r="B936" s="140" t="s">
        <v>1357</v>
      </c>
      <c r="C936" s="137">
        <v>2018</v>
      </c>
      <c r="D936" s="340">
        <v>1690</v>
      </c>
    </row>
    <row r="937" spans="1:256" s="152" customFormat="1" ht="26.25" customHeight="1" x14ac:dyDescent="0.2">
      <c r="A937" s="137">
        <v>23</v>
      </c>
      <c r="B937" s="140" t="s">
        <v>1357</v>
      </c>
      <c r="C937" s="137">
        <v>2018</v>
      </c>
      <c r="D937" s="340">
        <v>1690</v>
      </c>
    </row>
    <row r="938" spans="1:256" s="152" customFormat="1" ht="26.25" customHeight="1" x14ac:dyDescent="0.2">
      <c r="A938" s="137">
        <v>24</v>
      </c>
      <c r="B938" s="140" t="s">
        <v>1357</v>
      </c>
      <c r="C938" s="137">
        <v>2018</v>
      </c>
      <c r="D938" s="340">
        <v>1690</v>
      </c>
    </row>
    <row r="939" spans="1:256" s="152" customFormat="1" ht="26.25" customHeight="1" x14ac:dyDescent="0.2">
      <c r="A939" s="159">
        <v>25</v>
      </c>
      <c r="B939" s="140" t="s">
        <v>1357</v>
      </c>
      <c r="C939" s="137">
        <v>2018</v>
      </c>
      <c r="D939" s="340">
        <v>1690</v>
      </c>
    </row>
    <row r="940" spans="1:256" s="152" customFormat="1" ht="26.25" customHeight="1" x14ac:dyDescent="0.2">
      <c r="A940" s="137">
        <v>26</v>
      </c>
      <c r="B940" s="140" t="s">
        <v>1357</v>
      </c>
      <c r="C940" s="137">
        <v>2018</v>
      </c>
      <c r="D940" s="340">
        <v>1690</v>
      </c>
    </row>
    <row r="941" spans="1:256" s="152" customFormat="1" ht="26.25" customHeight="1" x14ac:dyDescent="0.2">
      <c r="A941" s="137">
        <v>27</v>
      </c>
      <c r="B941" s="140" t="s">
        <v>1357</v>
      </c>
      <c r="C941" s="137">
        <v>2018</v>
      </c>
      <c r="D941" s="340">
        <v>1690</v>
      </c>
      <c r="E941"/>
      <c r="F941"/>
    </row>
    <row r="942" spans="1:256" s="152" customFormat="1" ht="26.25" customHeight="1" x14ac:dyDescent="0.2">
      <c r="A942" s="137">
        <v>28</v>
      </c>
      <c r="B942" s="140" t="s">
        <v>1444</v>
      </c>
      <c r="C942" s="137">
        <v>2018</v>
      </c>
      <c r="D942" s="340">
        <v>1690</v>
      </c>
      <c r="E942"/>
      <c r="F942"/>
    </row>
    <row r="943" spans="1:256" s="152" customFormat="1" ht="26.25" customHeight="1" x14ac:dyDescent="0.2">
      <c r="A943" s="137">
        <v>29</v>
      </c>
      <c r="B943" s="140" t="s">
        <v>1472</v>
      </c>
      <c r="C943" s="137">
        <v>2018</v>
      </c>
      <c r="D943" s="340">
        <v>1650</v>
      </c>
      <c r="E943"/>
      <c r="F943"/>
    </row>
    <row r="944" spans="1:256" s="152" customFormat="1" ht="26.25" customHeight="1" x14ac:dyDescent="0.2">
      <c r="A944" s="137">
        <v>30</v>
      </c>
      <c r="B944" s="140" t="s">
        <v>1359</v>
      </c>
      <c r="C944" s="137">
        <v>2018</v>
      </c>
      <c r="D944" s="340">
        <v>3490</v>
      </c>
      <c r="E944"/>
      <c r="F944"/>
    </row>
    <row r="945" spans="1:256" s="152" customFormat="1" ht="26.25" customHeight="1" x14ac:dyDescent="0.2">
      <c r="A945" s="159">
        <v>31</v>
      </c>
      <c r="B945" s="140" t="s">
        <v>1412</v>
      </c>
      <c r="C945" s="137">
        <v>2018</v>
      </c>
      <c r="D945" s="340">
        <v>1070.0999999999999</v>
      </c>
      <c r="E945"/>
      <c r="F945"/>
    </row>
    <row r="946" spans="1:256" s="152" customFormat="1" ht="26.25" customHeight="1" x14ac:dyDescent="0.2">
      <c r="A946" s="137">
        <v>32</v>
      </c>
      <c r="B946" s="140" t="s">
        <v>1549</v>
      </c>
      <c r="C946" s="137">
        <v>2018</v>
      </c>
      <c r="D946" s="340">
        <v>4587</v>
      </c>
      <c r="E946"/>
      <c r="F946"/>
    </row>
    <row r="947" spans="1:256" s="152" customFormat="1" ht="26.25" customHeight="1" x14ac:dyDescent="0.2">
      <c r="A947" s="137">
        <v>33</v>
      </c>
      <c r="B947" s="140" t="s">
        <v>1550</v>
      </c>
      <c r="C947" s="137">
        <v>2019</v>
      </c>
      <c r="D947" s="340">
        <v>1800.01</v>
      </c>
      <c r="E947"/>
      <c r="F947"/>
    </row>
    <row r="948" spans="1:256" ht="26.25" customHeight="1" x14ac:dyDescent="0.2">
      <c r="A948" s="137"/>
      <c r="B948" s="146" t="s">
        <v>457</v>
      </c>
      <c r="C948" s="145"/>
      <c r="D948" s="342">
        <f>SUM(D915:D947)</f>
        <v>98677.47</v>
      </c>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c r="FZ948"/>
      <c r="GA948"/>
      <c r="GB948"/>
      <c r="GC948"/>
      <c r="GD948"/>
      <c r="GE948"/>
      <c r="GF948"/>
      <c r="GG948"/>
      <c r="GH948"/>
      <c r="GI948"/>
      <c r="GJ948"/>
      <c r="GK948"/>
      <c r="GL948"/>
      <c r="GM948"/>
      <c r="GN948"/>
      <c r="GO948"/>
      <c r="GP948"/>
      <c r="GQ948"/>
      <c r="GR948"/>
      <c r="GS948"/>
      <c r="GT948"/>
      <c r="GU948"/>
      <c r="GV948"/>
      <c r="GW948"/>
      <c r="GX948"/>
      <c r="GY948"/>
      <c r="GZ948"/>
      <c r="HA948"/>
      <c r="HB948"/>
      <c r="HC948"/>
      <c r="HD948"/>
      <c r="HE948"/>
      <c r="HF948"/>
      <c r="HG948"/>
      <c r="HH948"/>
      <c r="HI948"/>
      <c r="HJ948"/>
      <c r="HK948"/>
      <c r="HL948"/>
      <c r="HM948"/>
      <c r="HN948"/>
      <c r="HO948"/>
      <c r="HP948"/>
      <c r="HQ948"/>
      <c r="HR948"/>
      <c r="HS948"/>
      <c r="HT948"/>
      <c r="HU948"/>
      <c r="HV948"/>
      <c r="HW948"/>
      <c r="HX948"/>
      <c r="HY948"/>
      <c r="HZ948"/>
      <c r="IA948"/>
      <c r="IB948"/>
      <c r="IC948"/>
      <c r="ID948"/>
      <c r="IE948"/>
      <c r="IF948"/>
      <c r="IG948"/>
      <c r="IH948"/>
      <c r="II948"/>
      <c r="IJ948"/>
      <c r="IK948"/>
      <c r="IL948"/>
      <c r="IM948"/>
      <c r="IN948"/>
      <c r="IO948"/>
      <c r="IP948"/>
      <c r="IQ948"/>
      <c r="IR948"/>
      <c r="IS948"/>
      <c r="IT948"/>
      <c r="IU948"/>
      <c r="IV948"/>
    </row>
    <row r="949" spans="1:256" ht="26.25" customHeight="1" x14ac:dyDescent="0.2">
      <c r="A949" s="427" t="s">
        <v>1163</v>
      </c>
      <c r="B949" s="427"/>
      <c r="C949" s="427"/>
      <c r="D949" s="427"/>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c r="FZ949"/>
      <c r="GA949"/>
      <c r="GB949"/>
      <c r="GC949"/>
      <c r="GD949"/>
      <c r="GE949"/>
      <c r="GF949"/>
      <c r="GG949"/>
      <c r="GH949"/>
      <c r="GI949"/>
      <c r="GJ949"/>
      <c r="GK949"/>
      <c r="GL949"/>
      <c r="GM949"/>
      <c r="GN949"/>
      <c r="GO949"/>
      <c r="GP949"/>
      <c r="GQ949"/>
      <c r="GR949"/>
      <c r="GS949"/>
      <c r="GT949"/>
      <c r="GU949"/>
      <c r="GV949"/>
      <c r="GW949"/>
      <c r="GX949"/>
      <c r="GY949"/>
      <c r="GZ949"/>
      <c r="HA949"/>
      <c r="HB949"/>
      <c r="HC949"/>
      <c r="HD949"/>
      <c r="HE949"/>
      <c r="HF949"/>
      <c r="HG949"/>
      <c r="HH949"/>
      <c r="HI949"/>
      <c r="HJ949"/>
      <c r="HK949"/>
      <c r="HL949"/>
      <c r="HM949"/>
      <c r="HN949"/>
      <c r="HO949"/>
      <c r="HP949"/>
      <c r="HQ949"/>
      <c r="HR949"/>
      <c r="HS949"/>
      <c r="HT949"/>
      <c r="HU949"/>
      <c r="HV949"/>
      <c r="HW949"/>
      <c r="HX949"/>
      <c r="HY949"/>
      <c r="HZ949"/>
      <c r="IA949"/>
      <c r="IB949"/>
      <c r="IC949"/>
      <c r="ID949"/>
      <c r="IE949"/>
      <c r="IF949"/>
      <c r="IG949"/>
      <c r="IH949"/>
      <c r="II949"/>
      <c r="IJ949"/>
      <c r="IK949"/>
      <c r="IL949"/>
      <c r="IM949"/>
      <c r="IN949"/>
      <c r="IO949"/>
      <c r="IP949"/>
      <c r="IQ949"/>
      <c r="IR949"/>
      <c r="IS949"/>
      <c r="IT949"/>
      <c r="IU949"/>
      <c r="IV949"/>
    </row>
    <row r="950" spans="1:256" ht="26.25" customHeight="1" x14ac:dyDescent="0.2">
      <c r="A950" s="137">
        <v>1</v>
      </c>
      <c r="B950" s="140" t="s">
        <v>1480</v>
      </c>
      <c r="C950" s="137">
        <v>2013</v>
      </c>
      <c r="D950" s="340">
        <v>1830</v>
      </c>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c r="HO950"/>
      <c r="HP950"/>
      <c r="HQ950"/>
      <c r="HR950"/>
      <c r="HS950"/>
      <c r="HT950"/>
      <c r="HU950"/>
      <c r="HV950"/>
      <c r="HW950"/>
      <c r="HX950"/>
      <c r="HY950"/>
      <c r="HZ950"/>
      <c r="IA950"/>
      <c r="IB950"/>
      <c r="IC950"/>
      <c r="ID950"/>
      <c r="IE950"/>
      <c r="IF950"/>
      <c r="IG950"/>
      <c r="IH950"/>
      <c r="II950"/>
      <c r="IJ950"/>
      <c r="IK950"/>
      <c r="IL950"/>
      <c r="IM950"/>
      <c r="IN950"/>
      <c r="IO950"/>
      <c r="IP950"/>
      <c r="IQ950"/>
      <c r="IR950"/>
      <c r="IS950"/>
      <c r="IT950"/>
      <c r="IU950"/>
      <c r="IV950"/>
    </row>
    <row r="951" spans="1:256" ht="26.25" customHeight="1" x14ac:dyDescent="0.2">
      <c r="A951" s="137">
        <v>2</v>
      </c>
      <c r="B951" s="140" t="s">
        <v>1480</v>
      </c>
      <c r="C951" s="137">
        <v>2014</v>
      </c>
      <c r="D951" s="340">
        <v>1250</v>
      </c>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c r="IU951"/>
      <c r="IV951"/>
    </row>
    <row r="952" spans="1:256" ht="26.25" customHeight="1" x14ac:dyDescent="0.2">
      <c r="A952" s="137">
        <v>3</v>
      </c>
      <c r="B952" s="140" t="s">
        <v>1480</v>
      </c>
      <c r="C952" s="137">
        <v>2015</v>
      </c>
      <c r="D952" s="340">
        <v>999</v>
      </c>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c r="IU952"/>
      <c r="IV952"/>
    </row>
    <row r="953" spans="1:256" ht="26.25" customHeight="1" x14ac:dyDescent="0.2">
      <c r="A953" s="137">
        <v>4</v>
      </c>
      <c r="B953" s="140" t="s">
        <v>1480</v>
      </c>
      <c r="C953" s="137">
        <v>2015</v>
      </c>
      <c r="D953" s="340">
        <v>571</v>
      </c>
      <c r="E953" s="152"/>
      <c r="F953" s="152"/>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c r="IU953"/>
      <c r="IV953"/>
    </row>
    <row r="954" spans="1:256" ht="26.25" customHeight="1" x14ac:dyDescent="0.2">
      <c r="A954" s="137">
        <v>5</v>
      </c>
      <c r="B954" s="140" t="s">
        <v>1480</v>
      </c>
      <c r="C954" s="137">
        <v>2015</v>
      </c>
      <c r="D954" s="340">
        <v>571</v>
      </c>
      <c r="E954" s="152"/>
      <c r="F954" s="152"/>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c r="IU954"/>
      <c r="IV954"/>
    </row>
    <row r="955" spans="1:256" ht="26.25" customHeight="1" x14ac:dyDescent="0.2">
      <c r="A955" s="137">
        <v>6</v>
      </c>
      <c r="B955" s="140" t="s">
        <v>1480</v>
      </c>
      <c r="C955" s="137">
        <v>2015</v>
      </c>
      <c r="D955" s="340">
        <v>2509</v>
      </c>
      <c r="E955" s="152"/>
      <c r="F955" s="152"/>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c r="IU955"/>
      <c r="IV955"/>
    </row>
    <row r="956" spans="1:256" ht="26.25" customHeight="1" x14ac:dyDescent="0.2">
      <c r="A956" s="137">
        <v>7</v>
      </c>
      <c r="B956" s="140" t="s">
        <v>1422</v>
      </c>
      <c r="C956" s="137">
        <v>2016</v>
      </c>
      <c r="D956" s="340">
        <v>1340.7</v>
      </c>
      <c r="E956" s="152"/>
      <c r="F956" s="152"/>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c r="IU956"/>
      <c r="IV956"/>
    </row>
    <row r="957" spans="1:256" s="152" customFormat="1" ht="26.25" customHeight="1" x14ac:dyDescent="0.2">
      <c r="A957" s="137">
        <v>8</v>
      </c>
      <c r="B957" s="140" t="s">
        <v>1422</v>
      </c>
      <c r="C957" s="137">
        <v>2016</v>
      </c>
      <c r="D957" s="340">
        <v>999</v>
      </c>
    </row>
    <row r="958" spans="1:256" s="152" customFormat="1" ht="26.25" customHeight="1" x14ac:dyDescent="0.2">
      <c r="A958" s="137">
        <v>9</v>
      </c>
      <c r="B958" s="140" t="s">
        <v>1480</v>
      </c>
      <c r="C958" s="137">
        <v>2016</v>
      </c>
      <c r="D958" s="340">
        <v>1570</v>
      </c>
    </row>
    <row r="959" spans="1:256" s="152" customFormat="1" ht="26.25" customHeight="1" x14ac:dyDescent="0.2">
      <c r="A959" s="137">
        <v>10</v>
      </c>
      <c r="B959" s="140" t="s">
        <v>1422</v>
      </c>
      <c r="C959" s="137">
        <v>2017</v>
      </c>
      <c r="D959" s="340">
        <v>1850</v>
      </c>
    </row>
    <row r="960" spans="1:256" s="152" customFormat="1" ht="26.25" customHeight="1" x14ac:dyDescent="0.2">
      <c r="A960" s="137">
        <v>11</v>
      </c>
      <c r="B960" s="140" t="s">
        <v>1422</v>
      </c>
      <c r="C960" s="137">
        <v>2018</v>
      </c>
      <c r="D960" s="340">
        <v>2050</v>
      </c>
    </row>
    <row r="961" spans="1:256" s="152" customFormat="1" ht="26.25" customHeight="1" x14ac:dyDescent="0.2">
      <c r="A961" s="137">
        <v>12</v>
      </c>
      <c r="B961" s="140" t="s">
        <v>1422</v>
      </c>
      <c r="C961" s="137">
        <v>2018</v>
      </c>
      <c r="D961" s="340">
        <v>2500</v>
      </c>
    </row>
    <row r="962" spans="1:256" s="152" customFormat="1" ht="26.25" customHeight="1" x14ac:dyDescent="0.2">
      <c r="A962" s="137">
        <v>13</v>
      </c>
      <c r="B962" s="140" t="s">
        <v>1422</v>
      </c>
      <c r="C962" s="137">
        <v>2018</v>
      </c>
      <c r="D962" s="340">
        <v>1650</v>
      </c>
      <c r="E962"/>
      <c r="F962"/>
    </row>
    <row r="963" spans="1:256" s="152" customFormat="1" ht="26.25" customHeight="1" x14ac:dyDescent="0.2">
      <c r="A963" s="137">
        <v>14</v>
      </c>
      <c r="B963" s="140" t="s">
        <v>1422</v>
      </c>
      <c r="C963" s="137">
        <v>2018</v>
      </c>
      <c r="D963" s="340">
        <v>1650</v>
      </c>
      <c r="E963"/>
      <c r="F963"/>
    </row>
    <row r="964" spans="1:256" s="152" customFormat="1" ht="26.25" customHeight="1" x14ac:dyDescent="0.2">
      <c r="A964" s="137"/>
      <c r="B964" s="146" t="s">
        <v>457</v>
      </c>
      <c r="C964" s="145"/>
      <c r="D964" s="342">
        <f>SUM(D950:D963)</f>
        <v>21339.7</v>
      </c>
      <c r="E964"/>
      <c r="F964"/>
    </row>
    <row r="965" spans="1:256" s="152" customFormat="1" ht="26.25" customHeight="1" x14ac:dyDescent="0.2">
      <c r="A965" s="427" t="s">
        <v>1210</v>
      </c>
      <c r="B965" s="427"/>
      <c r="C965" s="427"/>
      <c r="D965" s="427"/>
      <c r="E965"/>
      <c r="F965"/>
    </row>
    <row r="966" spans="1:256" s="152" customFormat="1" ht="26.25" customHeight="1" x14ac:dyDescent="0.2">
      <c r="A966" s="137">
        <v>1</v>
      </c>
      <c r="B966" s="140" t="s">
        <v>1551</v>
      </c>
      <c r="C966" s="137">
        <v>2007</v>
      </c>
      <c r="D966" s="340">
        <v>30694.44</v>
      </c>
      <c r="E966"/>
      <c r="F966"/>
    </row>
    <row r="967" spans="1:256" s="152" customFormat="1" ht="26.25" customHeight="1" x14ac:dyDescent="0.2">
      <c r="A967" s="137">
        <v>2</v>
      </c>
      <c r="B967" s="140" t="s">
        <v>1552</v>
      </c>
      <c r="C967" s="137">
        <v>2009</v>
      </c>
      <c r="D967" s="340">
        <v>21114.38</v>
      </c>
      <c r="E967"/>
      <c r="F967"/>
    </row>
    <row r="968" spans="1:256" s="152" customFormat="1" ht="26.25" customHeight="1" x14ac:dyDescent="0.2">
      <c r="A968" s="137">
        <v>3</v>
      </c>
      <c r="B968" s="140" t="s">
        <v>1553</v>
      </c>
      <c r="C968" s="137">
        <v>1998</v>
      </c>
      <c r="D968" s="340">
        <v>8392</v>
      </c>
      <c r="E968"/>
      <c r="F968"/>
    </row>
    <row r="969" spans="1:256" s="152" customFormat="1" ht="26.25" customHeight="1" x14ac:dyDescent="0.2">
      <c r="A969" s="137">
        <v>4</v>
      </c>
      <c r="B969" s="140" t="s">
        <v>1554</v>
      </c>
      <c r="C969" s="137">
        <v>2016</v>
      </c>
      <c r="D969" s="340">
        <v>1860</v>
      </c>
      <c r="E969"/>
      <c r="F969"/>
    </row>
    <row r="970" spans="1:256" s="152" customFormat="1" ht="26.25" customHeight="1" x14ac:dyDescent="0.2">
      <c r="A970" s="137">
        <v>5</v>
      </c>
      <c r="B970" s="140" t="s">
        <v>1555</v>
      </c>
      <c r="C970" s="137">
        <v>2016</v>
      </c>
      <c r="D970" s="340">
        <v>647</v>
      </c>
      <c r="E970"/>
      <c r="F970"/>
    </row>
    <row r="971" spans="1:256" ht="26.25" customHeight="1" x14ac:dyDescent="0.2">
      <c r="A971" s="137"/>
      <c r="B971" s="146" t="s">
        <v>457</v>
      </c>
      <c r="C971" s="145"/>
      <c r="D971" s="342">
        <f>SUM(D966:D970)</f>
        <v>62707.82</v>
      </c>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c r="IU971"/>
      <c r="IV971"/>
    </row>
    <row r="972" spans="1:256" ht="26.25" customHeight="1" x14ac:dyDescent="0.2">
      <c r="A972" s="151"/>
      <c r="B972" s="152"/>
      <c r="C972" s="151"/>
      <c r="D972" s="345"/>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c r="IU972"/>
      <c r="IV972"/>
    </row>
    <row r="973" spans="1:256" ht="26.25" customHeight="1" x14ac:dyDescent="0.2">
      <c r="A973" s="428" t="s">
        <v>1556</v>
      </c>
      <c r="B973" s="428"/>
      <c r="C973" s="428"/>
      <c r="D973" s="428"/>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c r="IU973"/>
      <c r="IV973"/>
    </row>
    <row r="974" spans="1:256" ht="26.25" customHeight="1" x14ac:dyDescent="0.2">
      <c r="A974" s="427" t="s">
        <v>1014</v>
      </c>
      <c r="B974" s="427"/>
      <c r="C974" s="427"/>
      <c r="D974" s="427"/>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c r="IU974"/>
      <c r="IV974"/>
    </row>
    <row r="975" spans="1:256" ht="26.25" customHeight="1" x14ac:dyDescent="0.2">
      <c r="A975" s="159">
        <v>1</v>
      </c>
      <c r="B975" s="160" t="s">
        <v>1557</v>
      </c>
      <c r="C975" s="159">
        <v>2013</v>
      </c>
      <c r="D975" s="357">
        <v>1130</v>
      </c>
      <c r="E975" s="152"/>
      <c r="F975" s="152"/>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c r="IU975"/>
      <c r="IV975"/>
    </row>
    <row r="976" spans="1:256" ht="26.25" customHeight="1" x14ac:dyDescent="0.2">
      <c r="A976" s="137">
        <v>2</v>
      </c>
      <c r="B976" s="140" t="s">
        <v>1558</v>
      </c>
      <c r="C976" s="137">
        <v>2013</v>
      </c>
      <c r="D976" s="351">
        <v>3495</v>
      </c>
      <c r="E976" s="152"/>
      <c r="F976" s="152"/>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c r="IU976"/>
      <c r="IV976"/>
    </row>
    <row r="977" spans="1:256" s="152" customFormat="1" ht="26.25" customHeight="1" x14ac:dyDescent="0.2">
      <c r="A977" s="137">
        <v>3</v>
      </c>
      <c r="B977" s="140" t="s">
        <v>1559</v>
      </c>
      <c r="C977" s="137">
        <v>2013</v>
      </c>
      <c r="D977" s="351">
        <v>3455</v>
      </c>
    </row>
    <row r="978" spans="1:256" s="152" customFormat="1" ht="26.25" customHeight="1" x14ac:dyDescent="0.2">
      <c r="A978" s="137">
        <v>4</v>
      </c>
      <c r="B978" s="140" t="s">
        <v>1560</v>
      </c>
      <c r="C978" s="137">
        <v>2013</v>
      </c>
      <c r="D978" s="351">
        <v>2122.83</v>
      </c>
    </row>
    <row r="979" spans="1:256" s="152" customFormat="1" ht="26.25" customHeight="1" x14ac:dyDescent="0.2">
      <c r="A979" s="137">
        <v>5</v>
      </c>
      <c r="B979" s="140" t="s">
        <v>1561</v>
      </c>
      <c r="C979" s="137">
        <v>2013</v>
      </c>
      <c r="D979" s="351">
        <v>1750</v>
      </c>
    </row>
    <row r="980" spans="1:256" s="152" customFormat="1" ht="26.25" customHeight="1" x14ac:dyDescent="0.2">
      <c r="A980" s="137">
        <v>6</v>
      </c>
      <c r="B980" s="140" t="s">
        <v>1562</v>
      </c>
      <c r="C980" s="137">
        <v>2014</v>
      </c>
      <c r="D980" s="351">
        <v>318.99</v>
      </c>
    </row>
    <row r="981" spans="1:256" s="152" customFormat="1" ht="26.25" customHeight="1" x14ac:dyDescent="0.2">
      <c r="A981" s="137">
        <v>7</v>
      </c>
      <c r="B981" s="140" t="s">
        <v>1563</v>
      </c>
      <c r="C981" s="137">
        <v>2014</v>
      </c>
      <c r="D981" s="351">
        <v>399.71</v>
      </c>
    </row>
    <row r="982" spans="1:256" s="152" customFormat="1" ht="26.25" customHeight="1" x14ac:dyDescent="0.2">
      <c r="A982" s="137">
        <v>8</v>
      </c>
      <c r="B982" s="140" t="s">
        <v>1564</v>
      </c>
      <c r="C982" s="137">
        <v>2014</v>
      </c>
      <c r="D982" s="351">
        <v>1999</v>
      </c>
      <c r="E982"/>
      <c r="F982"/>
    </row>
    <row r="983" spans="1:256" s="152" customFormat="1" ht="26.25" customHeight="1" x14ac:dyDescent="0.2">
      <c r="A983" s="137">
        <v>9</v>
      </c>
      <c r="B983" s="140" t="s">
        <v>1565</v>
      </c>
      <c r="C983" s="137">
        <v>2014</v>
      </c>
      <c r="D983" s="351">
        <v>2120</v>
      </c>
      <c r="E983"/>
      <c r="F983"/>
    </row>
    <row r="984" spans="1:256" s="152" customFormat="1" ht="26.25" customHeight="1" x14ac:dyDescent="0.2">
      <c r="A984" s="137">
        <v>10</v>
      </c>
      <c r="B984" s="140" t="s">
        <v>1566</v>
      </c>
      <c r="C984" s="137">
        <v>2015</v>
      </c>
      <c r="D984" s="351">
        <v>2230</v>
      </c>
      <c r="E984"/>
      <c r="F984"/>
    </row>
    <row r="985" spans="1:256" s="152" customFormat="1" ht="26.25" customHeight="1" x14ac:dyDescent="0.2">
      <c r="A985" s="137">
        <v>11</v>
      </c>
      <c r="B985" s="140" t="s">
        <v>1567</v>
      </c>
      <c r="C985" s="137">
        <v>2015</v>
      </c>
      <c r="D985" s="351">
        <v>999</v>
      </c>
      <c r="E985"/>
      <c r="F985"/>
    </row>
    <row r="986" spans="1:256" s="152" customFormat="1" ht="26.25" customHeight="1" x14ac:dyDescent="0.2">
      <c r="A986" s="137">
        <v>12</v>
      </c>
      <c r="B986" s="140" t="s">
        <v>1565</v>
      </c>
      <c r="C986" s="137">
        <v>2017</v>
      </c>
      <c r="D986" s="351">
        <v>2655</v>
      </c>
      <c r="E986"/>
      <c r="F986"/>
    </row>
    <row r="987" spans="1:256" ht="26.25" customHeight="1" x14ac:dyDescent="0.2">
      <c r="A987" s="137">
        <v>13</v>
      </c>
      <c r="B987" s="140" t="s">
        <v>1568</v>
      </c>
      <c r="C987" s="137">
        <v>2018</v>
      </c>
      <c r="D987" s="351">
        <v>8750</v>
      </c>
      <c r="E987" s="152"/>
      <c r="F987" s="152"/>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c r="IU987"/>
      <c r="IV987"/>
    </row>
    <row r="988" spans="1:256" ht="26.25" customHeight="1" x14ac:dyDescent="0.2">
      <c r="A988" s="137">
        <v>14</v>
      </c>
      <c r="B988" s="140" t="s">
        <v>1568</v>
      </c>
      <c r="C988" s="137">
        <v>2018</v>
      </c>
      <c r="D988" s="351">
        <v>8750</v>
      </c>
      <c r="E988" s="152"/>
      <c r="F988" s="152"/>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c r="IU988"/>
      <c r="IV988"/>
    </row>
    <row r="989" spans="1:256" s="152" customFormat="1" ht="26.25" customHeight="1" x14ac:dyDescent="0.2">
      <c r="A989" s="159"/>
      <c r="B989" s="146" t="s">
        <v>457</v>
      </c>
      <c r="C989" s="145"/>
      <c r="D989" s="342">
        <f>SUM(D975:D988)</f>
        <v>40174.53</v>
      </c>
    </row>
    <row r="990" spans="1:256" ht="26.25" customHeight="1" x14ac:dyDescent="0.2">
      <c r="A990" s="427" t="s">
        <v>1163</v>
      </c>
      <c r="B990" s="427"/>
      <c r="C990" s="427"/>
      <c r="D990" s="427"/>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c r="IU990"/>
      <c r="IV990"/>
    </row>
    <row r="991" spans="1:256" ht="26.25" customHeight="1" x14ac:dyDescent="0.2">
      <c r="A991" s="137">
        <v>1</v>
      </c>
      <c r="B991" s="140" t="s">
        <v>1569</v>
      </c>
      <c r="C991" s="137">
        <v>2013</v>
      </c>
      <c r="D991" s="351">
        <v>2025</v>
      </c>
      <c r="E991" s="152"/>
      <c r="F991" s="152"/>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c r="IU991"/>
      <c r="IV991"/>
    </row>
    <row r="992" spans="1:256" ht="26.25" customHeight="1" x14ac:dyDescent="0.2">
      <c r="A992" s="137">
        <v>2</v>
      </c>
      <c r="B992" s="140" t="s">
        <v>1570</v>
      </c>
      <c r="C992" s="137">
        <v>2013</v>
      </c>
      <c r="D992" s="351">
        <v>2130</v>
      </c>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c r="IU992"/>
      <c r="IV992"/>
    </row>
    <row r="993" spans="1:256" ht="26.25" customHeight="1" x14ac:dyDescent="0.2">
      <c r="A993" s="137">
        <v>3</v>
      </c>
      <c r="B993" s="140" t="s">
        <v>1571</v>
      </c>
      <c r="C993" s="137">
        <v>2013</v>
      </c>
      <c r="D993" s="351">
        <v>760</v>
      </c>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c r="IU993"/>
      <c r="IV993"/>
    </row>
    <row r="994" spans="1:256" ht="26.25" customHeight="1" x14ac:dyDescent="0.2">
      <c r="A994" s="137">
        <v>4</v>
      </c>
      <c r="B994" s="140" t="s">
        <v>1570</v>
      </c>
      <c r="C994" s="137">
        <v>2013</v>
      </c>
      <c r="D994" s="351">
        <v>2050</v>
      </c>
      <c r="E994" s="152"/>
      <c r="F994" s="152"/>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c r="IU994"/>
      <c r="IV994"/>
    </row>
    <row r="995" spans="1:256" s="152" customFormat="1" ht="26.25" customHeight="1" x14ac:dyDescent="0.2">
      <c r="A995" s="137">
        <v>5</v>
      </c>
      <c r="B995" s="140" t="s">
        <v>1569</v>
      </c>
      <c r="C995" s="137">
        <v>2013</v>
      </c>
      <c r="D995" s="351">
        <v>2198</v>
      </c>
    </row>
    <row r="996" spans="1:256" ht="26.25" customHeight="1" x14ac:dyDescent="0.2">
      <c r="A996" s="137">
        <v>6</v>
      </c>
      <c r="B996" s="140" t="s">
        <v>1572</v>
      </c>
      <c r="C996" s="137">
        <v>2013</v>
      </c>
      <c r="D996" s="351">
        <v>6660</v>
      </c>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c r="IU996"/>
      <c r="IV996"/>
    </row>
    <row r="997" spans="1:256" ht="26.25" customHeight="1" x14ac:dyDescent="0.2">
      <c r="A997" s="137">
        <v>7</v>
      </c>
      <c r="B997" s="140" t="s">
        <v>1573</v>
      </c>
      <c r="C997" s="137">
        <v>2013</v>
      </c>
      <c r="D997" s="351">
        <v>1665</v>
      </c>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c r="IU997"/>
      <c r="IV997"/>
    </row>
    <row r="998" spans="1:256" s="152" customFormat="1" ht="26.25" customHeight="1" x14ac:dyDescent="0.2">
      <c r="A998" s="137">
        <v>8</v>
      </c>
      <c r="B998" s="140" t="s">
        <v>1574</v>
      </c>
      <c r="C998" s="137">
        <v>2013</v>
      </c>
      <c r="D998" s="351">
        <v>6700</v>
      </c>
    </row>
    <row r="999" spans="1:256" s="152" customFormat="1" ht="26.25" customHeight="1" x14ac:dyDescent="0.2">
      <c r="A999" s="137">
        <v>9</v>
      </c>
      <c r="B999" s="140" t="s">
        <v>1575</v>
      </c>
      <c r="C999" s="137">
        <v>2014</v>
      </c>
      <c r="D999" s="351">
        <v>740.35</v>
      </c>
    </row>
    <row r="1000" spans="1:256" s="152" customFormat="1" ht="26.25" customHeight="1" x14ac:dyDescent="0.2">
      <c r="A1000" s="137">
        <v>10</v>
      </c>
      <c r="B1000" s="140" t="s">
        <v>1576</v>
      </c>
      <c r="C1000" s="137">
        <v>2015</v>
      </c>
      <c r="D1000" s="351">
        <v>1295</v>
      </c>
      <c r="E1000"/>
      <c r="F1000"/>
    </row>
    <row r="1001" spans="1:256" s="152" customFormat="1" ht="26.25" customHeight="1" x14ac:dyDescent="0.2">
      <c r="A1001" s="137">
        <v>11</v>
      </c>
      <c r="B1001" s="140" t="s">
        <v>1577</v>
      </c>
      <c r="C1001" s="137">
        <v>2016</v>
      </c>
      <c r="D1001" s="351">
        <v>499</v>
      </c>
    </row>
    <row r="1002" spans="1:256" s="152" customFormat="1" ht="26.25" customHeight="1" x14ac:dyDescent="0.2">
      <c r="A1002" s="137">
        <v>12</v>
      </c>
      <c r="B1002" s="140" t="s">
        <v>1578</v>
      </c>
      <c r="C1002" s="137">
        <v>2016</v>
      </c>
      <c r="D1002" s="351">
        <v>3200</v>
      </c>
    </row>
    <row r="1003" spans="1:256" s="152" customFormat="1" ht="26.25" customHeight="1" x14ac:dyDescent="0.2">
      <c r="A1003" s="137">
        <v>13</v>
      </c>
      <c r="B1003" s="140" t="s">
        <v>1579</v>
      </c>
      <c r="C1003" s="137">
        <v>2017</v>
      </c>
      <c r="D1003" s="351">
        <v>3250</v>
      </c>
      <c r="E1003"/>
      <c r="F1003"/>
    </row>
    <row r="1004" spans="1:256" s="152" customFormat="1" ht="26.25" customHeight="1" x14ac:dyDescent="0.2">
      <c r="A1004" s="137">
        <v>14</v>
      </c>
      <c r="B1004" s="140" t="s">
        <v>1580</v>
      </c>
      <c r="C1004" s="137">
        <v>2018</v>
      </c>
      <c r="D1004" s="351">
        <v>9612</v>
      </c>
      <c r="E1004"/>
      <c r="F1004"/>
    </row>
    <row r="1005" spans="1:256" ht="26.25" customHeight="1" x14ac:dyDescent="0.2">
      <c r="A1005" s="137">
        <v>15</v>
      </c>
      <c r="B1005" s="140" t="s">
        <v>1581</v>
      </c>
      <c r="C1005" s="137">
        <v>2018</v>
      </c>
      <c r="D1005" s="351">
        <v>2499.5</v>
      </c>
      <c r="E1005" s="152"/>
      <c r="F1005" s="152"/>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c r="IU1005"/>
      <c r="IV1005"/>
    </row>
    <row r="1006" spans="1:256" ht="26.25" customHeight="1" x14ac:dyDescent="0.2">
      <c r="A1006" s="137">
        <v>16</v>
      </c>
      <c r="B1006" s="140" t="s">
        <v>1582</v>
      </c>
      <c r="C1006" s="137">
        <v>2018</v>
      </c>
      <c r="D1006" s="351">
        <v>3299</v>
      </c>
      <c r="E1006" s="152"/>
      <c r="F1006" s="152"/>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c r="IU1006"/>
      <c r="IV1006"/>
    </row>
    <row r="1007" spans="1:256" ht="26.25" customHeight="1" x14ac:dyDescent="0.2">
      <c r="A1007" s="137">
        <v>17</v>
      </c>
      <c r="B1007" s="140" t="s">
        <v>1583</v>
      </c>
      <c r="C1007" s="137">
        <v>2018</v>
      </c>
      <c r="D1007" s="351">
        <v>4920</v>
      </c>
      <c r="E1007" s="152"/>
      <c r="F1007" s="152"/>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c r="IU1007"/>
      <c r="IV1007"/>
    </row>
    <row r="1008" spans="1:256" ht="26.25" customHeight="1" x14ac:dyDescent="0.2">
      <c r="A1008"/>
      <c r="B1008" s="146" t="s">
        <v>457</v>
      </c>
      <c r="C1008" s="145"/>
      <c r="D1008" s="342">
        <f>SUM(D991:D1007)</f>
        <v>53502.85</v>
      </c>
      <c r="E1008" s="152"/>
      <c r="F1008" s="152"/>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c r="IU1008"/>
      <c r="IV1008"/>
    </row>
    <row r="1009" spans="1:256" s="152" customFormat="1" ht="26.25" customHeight="1" x14ac:dyDescent="0.2">
      <c r="A1009" s="151"/>
      <c r="C1009" s="151"/>
      <c r="D1009" s="345"/>
    </row>
    <row r="1010" spans="1:256" ht="26.25" customHeight="1" x14ac:dyDescent="0.2">
      <c r="A1010" s="428" t="s">
        <v>895</v>
      </c>
      <c r="B1010" s="428"/>
      <c r="C1010" s="428"/>
      <c r="D1010" s="428"/>
      <c r="E1010" s="152"/>
      <c r="F1010" s="152"/>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c r="IU1010"/>
      <c r="IV1010"/>
    </row>
    <row r="1011" spans="1:256" ht="26.25" customHeight="1" x14ac:dyDescent="0.2">
      <c r="A1011" s="427" t="s">
        <v>1014</v>
      </c>
      <c r="B1011" s="427"/>
      <c r="C1011" s="427"/>
      <c r="D1011" s="427"/>
      <c r="E1011" s="152"/>
      <c r="F1011" s="152"/>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c r="IU1011"/>
      <c r="IV1011"/>
    </row>
    <row r="1012" spans="1:256" ht="26.25" customHeight="1" x14ac:dyDescent="0.2">
      <c r="A1012" s="159">
        <v>1</v>
      </c>
      <c r="B1012" s="160" t="s">
        <v>1584</v>
      </c>
      <c r="C1012" s="159">
        <v>2014</v>
      </c>
      <c r="D1012" s="347">
        <v>1649</v>
      </c>
      <c r="E1012" s="152"/>
      <c r="F1012" s="15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c r="IU1012"/>
      <c r="IV1012"/>
    </row>
    <row r="1013" spans="1:256" ht="26.25" customHeight="1" x14ac:dyDescent="0.2">
      <c r="A1013" s="159">
        <v>2</v>
      </c>
      <c r="B1013" s="140" t="s">
        <v>1585</v>
      </c>
      <c r="C1013" s="137">
        <v>2016</v>
      </c>
      <c r="D1013" s="340">
        <v>830</v>
      </c>
      <c r="E1013" s="152"/>
      <c r="F1013" s="152"/>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c r="IU1013"/>
      <c r="IV1013"/>
    </row>
    <row r="1014" spans="1:256" ht="26.25" customHeight="1" x14ac:dyDescent="0.2">
      <c r="A1014" s="137">
        <v>3</v>
      </c>
      <c r="B1014" s="140" t="s">
        <v>1586</v>
      </c>
      <c r="C1014" s="137">
        <v>2014</v>
      </c>
      <c r="D1014" s="340">
        <v>2366</v>
      </c>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c r="IU1014"/>
      <c r="IV1014"/>
    </row>
    <row r="1015" spans="1:256" ht="26.25" customHeight="1" x14ac:dyDescent="0.2">
      <c r="A1015" s="159">
        <v>4</v>
      </c>
      <c r="B1015" s="140" t="s">
        <v>1585</v>
      </c>
      <c r="C1015" s="137">
        <v>2016</v>
      </c>
      <c r="D1015" s="340">
        <v>560</v>
      </c>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c r="IU1015"/>
      <c r="IV1015"/>
    </row>
    <row r="1016" spans="1:256" ht="26.25" customHeight="1" x14ac:dyDescent="0.2">
      <c r="A1016" s="159">
        <v>5</v>
      </c>
      <c r="B1016" s="140" t="s">
        <v>1585</v>
      </c>
      <c r="C1016" s="137">
        <v>2016</v>
      </c>
      <c r="D1016" s="340">
        <v>830</v>
      </c>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c r="IU1016"/>
      <c r="IV1016"/>
    </row>
    <row r="1017" spans="1:256" ht="26.25" customHeight="1" x14ac:dyDescent="0.2">
      <c r="A1017" s="137">
        <v>6</v>
      </c>
      <c r="B1017" s="140" t="s">
        <v>1585</v>
      </c>
      <c r="C1017" s="137">
        <v>2016</v>
      </c>
      <c r="D1017" s="340">
        <v>830</v>
      </c>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c r="IU1017"/>
      <c r="IV1017"/>
    </row>
    <row r="1018" spans="1:256" ht="26.25" customHeight="1" x14ac:dyDescent="0.2">
      <c r="A1018" s="159">
        <v>7</v>
      </c>
      <c r="B1018" s="140" t="s">
        <v>1585</v>
      </c>
      <c r="C1018" s="137">
        <v>2016</v>
      </c>
      <c r="D1018" s="340">
        <v>830</v>
      </c>
      <c r="E1018" s="152"/>
      <c r="F1018" s="152"/>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c r="IU1018"/>
      <c r="IV1018"/>
    </row>
    <row r="1019" spans="1:256" ht="26.25" customHeight="1" x14ac:dyDescent="0.2">
      <c r="A1019" s="159">
        <v>8</v>
      </c>
      <c r="B1019" s="140" t="s">
        <v>1585</v>
      </c>
      <c r="C1019" s="137">
        <v>2016</v>
      </c>
      <c r="D1019" s="340">
        <v>830</v>
      </c>
      <c r="E1019" s="152"/>
      <c r="F1019" s="152"/>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c r="HO1019"/>
      <c r="HP1019"/>
      <c r="HQ1019"/>
      <c r="HR1019"/>
      <c r="HS1019"/>
      <c r="HT1019"/>
      <c r="HU1019"/>
      <c r="HV1019"/>
      <c r="HW1019"/>
      <c r="HX1019"/>
      <c r="HY1019"/>
      <c r="HZ1019"/>
      <c r="IA1019"/>
      <c r="IB1019"/>
      <c r="IC1019"/>
      <c r="ID1019"/>
      <c r="IE1019"/>
      <c r="IF1019"/>
      <c r="IG1019"/>
      <c r="IH1019"/>
      <c r="II1019"/>
      <c r="IJ1019"/>
      <c r="IK1019"/>
      <c r="IL1019"/>
      <c r="IM1019"/>
      <c r="IN1019"/>
      <c r="IO1019"/>
      <c r="IP1019"/>
      <c r="IQ1019"/>
      <c r="IR1019"/>
      <c r="IS1019"/>
      <c r="IT1019"/>
      <c r="IU1019"/>
      <c r="IV1019"/>
    </row>
    <row r="1020" spans="1:256" s="152" customFormat="1" ht="26.25" customHeight="1" x14ac:dyDescent="0.2">
      <c r="A1020" s="137">
        <v>9</v>
      </c>
      <c r="B1020" s="140" t="s">
        <v>1585</v>
      </c>
      <c r="C1020" s="137">
        <v>2016</v>
      </c>
      <c r="D1020" s="340">
        <v>830</v>
      </c>
    </row>
    <row r="1021" spans="1:256" s="152" customFormat="1" ht="26.25" customHeight="1" x14ac:dyDescent="0.2">
      <c r="A1021" s="159">
        <v>10</v>
      </c>
      <c r="B1021" s="140" t="s">
        <v>1585</v>
      </c>
      <c r="C1021" s="137">
        <v>2016</v>
      </c>
      <c r="D1021" s="340">
        <v>830</v>
      </c>
    </row>
    <row r="1022" spans="1:256" s="152" customFormat="1" ht="26.25" customHeight="1" x14ac:dyDescent="0.2">
      <c r="A1022" s="159">
        <v>11</v>
      </c>
      <c r="B1022" s="140" t="s">
        <v>1585</v>
      </c>
      <c r="C1022" s="137">
        <v>2016</v>
      </c>
      <c r="D1022" s="340">
        <v>830</v>
      </c>
    </row>
    <row r="1023" spans="1:256" ht="26.25" customHeight="1" x14ac:dyDescent="0.2">
      <c r="A1023" s="137">
        <v>12</v>
      </c>
      <c r="B1023" s="140" t="s">
        <v>1585</v>
      </c>
      <c r="C1023" s="137">
        <v>2016</v>
      </c>
      <c r="D1023" s="340">
        <v>830</v>
      </c>
      <c r="E1023" s="152"/>
      <c r="F1023" s="152"/>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c r="HU1023"/>
      <c r="HV1023"/>
      <c r="HW1023"/>
      <c r="HX1023"/>
      <c r="HY1023"/>
      <c r="HZ1023"/>
      <c r="IA1023"/>
      <c r="IB1023"/>
      <c r="IC1023"/>
      <c r="ID1023"/>
      <c r="IE1023"/>
      <c r="IF1023"/>
      <c r="IG1023"/>
      <c r="IH1023"/>
      <c r="II1023"/>
      <c r="IJ1023"/>
      <c r="IK1023"/>
      <c r="IL1023"/>
      <c r="IM1023"/>
      <c r="IN1023"/>
      <c r="IO1023"/>
      <c r="IP1023"/>
      <c r="IQ1023"/>
      <c r="IR1023"/>
      <c r="IS1023"/>
      <c r="IT1023"/>
      <c r="IU1023"/>
      <c r="IV1023"/>
    </row>
    <row r="1024" spans="1:256" ht="26.25" customHeight="1" x14ac:dyDescent="0.2">
      <c r="A1024" s="159">
        <v>13</v>
      </c>
      <c r="B1024" s="140" t="s">
        <v>1585</v>
      </c>
      <c r="C1024" s="137">
        <v>2016</v>
      </c>
      <c r="D1024" s="340">
        <v>830</v>
      </c>
      <c r="E1024" s="152"/>
      <c r="F1024" s="152"/>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c r="HU1024"/>
      <c r="HV1024"/>
      <c r="HW1024"/>
      <c r="HX1024"/>
      <c r="HY1024"/>
      <c r="HZ1024"/>
      <c r="IA1024"/>
      <c r="IB1024"/>
      <c r="IC1024"/>
      <c r="ID1024"/>
      <c r="IE1024"/>
      <c r="IF1024"/>
      <c r="IG1024"/>
      <c r="IH1024"/>
      <c r="II1024"/>
      <c r="IJ1024"/>
      <c r="IK1024"/>
      <c r="IL1024"/>
      <c r="IM1024"/>
      <c r="IN1024"/>
      <c r="IO1024"/>
      <c r="IP1024"/>
      <c r="IQ1024"/>
      <c r="IR1024"/>
      <c r="IS1024"/>
      <c r="IT1024"/>
      <c r="IU1024"/>
      <c r="IV1024"/>
    </row>
    <row r="1025" spans="1:256" ht="26.25" customHeight="1" x14ac:dyDescent="0.2">
      <c r="A1025" s="159">
        <v>14</v>
      </c>
      <c r="B1025" s="140" t="s">
        <v>1585</v>
      </c>
      <c r="C1025" s="137">
        <v>2016</v>
      </c>
      <c r="D1025" s="340">
        <v>830</v>
      </c>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c r="EY1025"/>
      <c r="EZ1025"/>
      <c r="FA1025"/>
      <c r="FB1025"/>
      <c r="FC1025"/>
      <c r="FD1025"/>
      <c r="FE1025"/>
      <c r="FF1025"/>
      <c r="FG1025"/>
      <c r="FH1025"/>
      <c r="FI1025"/>
      <c r="FJ1025"/>
      <c r="FK1025"/>
      <c r="FL1025"/>
      <c r="FM1025"/>
      <c r="FN1025"/>
      <c r="FO1025"/>
      <c r="FP1025"/>
      <c r="FQ1025"/>
      <c r="FR1025"/>
      <c r="FS1025"/>
      <c r="FT1025"/>
      <c r="FU1025"/>
      <c r="FV1025"/>
      <c r="FW1025"/>
      <c r="FX1025"/>
      <c r="FY1025"/>
      <c r="FZ1025"/>
      <c r="GA1025"/>
      <c r="GB1025"/>
      <c r="GC1025"/>
      <c r="GD1025"/>
      <c r="GE1025"/>
      <c r="GF1025"/>
      <c r="GG1025"/>
      <c r="GH1025"/>
      <c r="GI1025"/>
      <c r="GJ1025"/>
      <c r="GK1025"/>
      <c r="GL1025"/>
      <c r="GM1025"/>
      <c r="GN1025"/>
      <c r="GO1025"/>
      <c r="GP1025"/>
      <c r="GQ1025"/>
      <c r="GR1025"/>
      <c r="GS1025"/>
      <c r="GT1025"/>
      <c r="GU1025"/>
      <c r="GV1025"/>
      <c r="GW1025"/>
      <c r="GX1025"/>
      <c r="GY1025"/>
      <c r="GZ1025"/>
      <c r="HA1025"/>
      <c r="HB1025"/>
      <c r="HC1025"/>
      <c r="HD1025"/>
      <c r="HE1025"/>
      <c r="HF1025"/>
      <c r="HG1025"/>
      <c r="HH1025"/>
      <c r="HI1025"/>
      <c r="HJ1025"/>
      <c r="HK1025"/>
      <c r="HL1025"/>
      <c r="HM1025"/>
      <c r="HN1025"/>
      <c r="HO1025"/>
      <c r="HP1025"/>
      <c r="HQ1025"/>
      <c r="HR1025"/>
      <c r="HS1025"/>
      <c r="HT1025"/>
      <c r="HU1025"/>
      <c r="HV1025"/>
      <c r="HW1025"/>
      <c r="HX1025"/>
      <c r="HY1025"/>
      <c r="HZ1025"/>
      <c r="IA1025"/>
      <c r="IB1025"/>
      <c r="IC1025"/>
      <c r="ID1025"/>
      <c r="IE1025"/>
      <c r="IF1025"/>
      <c r="IG1025"/>
      <c r="IH1025"/>
      <c r="II1025"/>
      <c r="IJ1025"/>
      <c r="IK1025"/>
      <c r="IL1025"/>
      <c r="IM1025"/>
      <c r="IN1025"/>
      <c r="IO1025"/>
      <c r="IP1025"/>
      <c r="IQ1025"/>
      <c r="IR1025"/>
      <c r="IS1025"/>
      <c r="IT1025"/>
      <c r="IU1025"/>
      <c r="IV1025"/>
    </row>
    <row r="1026" spans="1:256" ht="26.25" customHeight="1" x14ac:dyDescent="0.2">
      <c r="A1026" s="137">
        <v>15</v>
      </c>
      <c r="B1026" s="140" t="s">
        <v>1587</v>
      </c>
      <c r="C1026" s="137">
        <v>2017</v>
      </c>
      <c r="D1026" s="340">
        <v>7000</v>
      </c>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c r="EY1026"/>
      <c r="EZ1026"/>
      <c r="FA1026"/>
      <c r="FB1026"/>
      <c r="FC1026"/>
      <c r="FD1026"/>
      <c r="FE1026"/>
      <c r="FF1026"/>
      <c r="FG1026"/>
      <c r="FH1026"/>
      <c r="FI1026"/>
      <c r="FJ1026"/>
      <c r="FK1026"/>
      <c r="FL1026"/>
      <c r="FM1026"/>
      <c r="FN1026"/>
      <c r="FO1026"/>
      <c r="FP1026"/>
      <c r="FQ1026"/>
      <c r="FR1026"/>
      <c r="FS1026"/>
      <c r="FT1026"/>
      <c r="FU1026"/>
      <c r="FV1026"/>
      <c r="FW1026"/>
      <c r="FX1026"/>
      <c r="FY1026"/>
      <c r="FZ1026"/>
      <c r="GA1026"/>
      <c r="GB1026"/>
      <c r="GC1026"/>
      <c r="GD1026"/>
      <c r="GE1026"/>
      <c r="GF1026"/>
      <c r="GG1026"/>
      <c r="GH1026"/>
      <c r="GI1026"/>
      <c r="GJ1026"/>
      <c r="GK1026"/>
      <c r="GL1026"/>
      <c r="GM1026"/>
      <c r="GN1026"/>
      <c r="GO1026"/>
      <c r="GP1026"/>
      <c r="GQ1026"/>
      <c r="GR1026"/>
      <c r="GS1026"/>
      <c r="GT1026"/>
      <c r="GU1026"/>
      <c r="GV1026"/>
      <c r="GW1026"/>
      <c r="GX1026"/>
      <c r="GY1026"/>
      <c r="GZ1026"/>
      <c r="HA1026"/>
      <c r="HB1026"/>
      <c r="HC1026"/>
      <c r="HD1026"/>
      <c r="HE1026"/>
      <c r="HF1026"/>
      <c r="HG1026"/>
      <c r="HH1026"/>
      <c r="HI1026"/>
      <c r="HJ1026"/>
      <c r="HK1026"/>
      <c r="HL1026"/>
      <c r="HM1026"/>
      <c r="HN1026"/>
      <c r="HO1026"/>
      <c r="HP1026"/>
      <c r="HQ1026"/>
      <c r="HR1026"/>
      <c r="HS1026"/>
      <c r="HT1026"/>
      <c r="HU1026"/>
      <c r="HV1026"/>
      <c r="HW1026"/>
      <c r="HX1026"/>
      <c r="HY1026"/>
      <c r="HZ1026"/>
      <c r="IA1026"/>
      <c r="IB1026"/>
      <c r="IC1026"/>
      <c r="ID1026"/>
      <c r="IE1026"/>
      <c r="IF1026"/>
      <c r="IG1026"/>
      <c r="IH1026"/>
      <c r="II1026"/>
      <c r="IJ1026"/>
      <c r="IK1026"/>
      <c r="IL1026"/>
      <c r="IM1026"/>
      <c r="IN1026"/>
      <c r="IO1026"/>
      <c r="IP1026"/>
      <c r="IQ1026"/>
      <c r="IR1026"/>
      <c r="IS1026"/>
      <c r="IT1026"/>
      <c r="IU1026"/>
      <c r="IV1026"/>
    </row>
    <row r="1027" spans="1:256" ht="26.25" customHeight="1" x14ac:dyDescent="0.2">
      <c r="A1027" s="159">
        <v>16</v>
      </c>
      <c r="B1027" s="140" t="s">
        <v>1587</v>
      </c>
      <c r="C1027" s="137">
        <v>2017</v>
      </c>
      <c r="D1027" s="340">
        <v>7000</v>
      </c>
      <c r="E1027" s="152"/>
      <c r="F1027" s="152"/>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c r="EY1027"/>
      <c r="EZ1027"/>
      <c r="FA1027"/>
      <c r="FB1027"/>
      <c r="FC1027"/>
      <c r="FD1027"/>
      <c r="FE1027"/>
      <c r="FF1027"/>
      <c r="FG1027"/>
      <c r="FH1027"/>
      <c r="FI1027"/>
      <c r="FJ1027"/>
      <c r="FK1027"/>
      <c r="FL1027"/>
      <c r="FM1027"/>
      <c r="FN1027"/>
      <c r="FO1027"/>
      <c r="FP1027"/>
      <c r="FQ1027"/>
      <c r="FR1027"/>
      <c r="FS1027"/>
      <c r="FT1027"/>
      <c r="FU1027"/>
      <c r="FV1027"/>
      <c r="FW1027"/>
      <c r="FX1027"/>
      <c r="FY1027"/>
      <c r="FZ1027"/>
      <c r="GA1027"/>
      <c r="GB1027"/>
      <c r="GC1027"/>
      <c r="GD1027"/>
      <c r="GE1027"/>
      <c r="GF1027"/>
      <c r="GG1027"/>
      <c r="GH1027"/>
      <c r="GI1027"/>
      <c r="GJ1027"/>
      <c r="GK1027"/>
      <c r="GL1027"/>
      <c r="GM1027"/>
      <c r="GN1027"/>
      <c r="GO1027"/>
      <c r="GP1027"/>
      <c r="GQ1027"/>
      <c r="GR1027"/>
      <c r="GS1027"/>
      <c r="GT1027"/>
      <c r="GU1027"/>
      <c r="GV1027"/>
      <c r="GW1027"/>
      <c r="GX1027"/>
      <c r="GY1027"/>
      <c r="GZ1027"/>
      <c r="HA1027"/>
      <c r="HB1027"/>
      <c r="HC1027"/>
      <c r="HD1027"/>
      <c r="HE1027"/>
      <c r="HF1027"/>
      <c r="HG1027"/>
      <c r="HH1027"/>
      <c r="HI1027"/>
      <c r="HJ1027"/>
      <c r="HK1027"/>
      <c r="HL1027"/>
      <c r="HM1027"/>
      <c r="HN1027"/>
      <c r="HO1027"/>
      <c r="HP1027"/>
      <c r="HQ1027"/>
      <c r="HR1027"/>
      <c r="HS1027"/>
      <c r="HT1027"/>
      <c r="HU1027"/>
      <c r="HV1027"/>
      <c r="HW1027"/>
      <c r="HX1027"/>
      <c r="HY1027"/>
      <c r="HZ1027"/>
      <c r="IA1027"/>
      <c r="IB1027"/>
      <c r="IC1027"/>
      <c r="ID1027"/>
      <c r="IE1027"/>
      <c r="IF1027"/>
      <c r="IG1027"/>
      <c r="IH1027"/>
      <c r="II1027"/>
      <c r="IJ1027"/>
      <c r="IK1027"/>
      <c r="IL1027"/>
      <c r="IM1027"/>
      <c r="IN1027"/>
      <c r="IO1027"/>
      <c r="IP1027"/>
      <c r="IQ1027"/>
      <c r="IR1027"/>
      <c r="IS1027"/>
      <c r="IT1027"/>
      <c r="IU1027"/>
      <c r="IV1027"/>
    </row>
    <row r="1028" spans="1:256" ht="26.25" customHeight="1" x14ac:dyDescent="0.2">
      <c r="A1028" s="159">
        <v>17</v>
      </c>
      <c r="B1028" s="140" t="s">
        <v>1588</v>
      </c>
      <c r="C1028" s="137">
        <v>2018</v>
      </c>
      <c r="D1028" s="340">
        <v>15150</v>
      </c>
      <c r="E1028" s="152"/>
      <c r="F1028" s="152"/>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c r="EY1028"/>
      <c r="EZ1028"/>
      <c r="FA1028"/>
      <c r="FB1028"/>
      <c r="FC1028"/>
      <c r="FD1028"/>
      <c r="FE1028"/>
      <c r="FF1028"/>
      <c r="FG1028"/>
      <c r="FH1028"/>
      <c r="FI1028"/>
      <c r="FJ1028"/>
      <c r="FK1028"/>
      <c r="FL1028"/>
      <c r="FM1028"/>
      <c r="FN1028"/>
      <c r="FO1028"/>
      <c r="FP1028"/>
      <c r="FQ1028"/>
      <c r="FR1028"/>
      <c r="FS1028"/>
      <c r="FT1028"/>
      <c r="FU1028"/>
      <c r="FV1028"/>
      <c r="FW1028"/>
      <c r="FX1028"/>
      <c r="FY1028"/>
      <c r="FZ1028"/>
      <c r="GA1028"/>
      <c r="GB1028"/>
      <c r="GC1028"/>
      <c r="GD1028"/>
      <c r="GE1028"/>
      <c r="GF1028"/>
      <c r="GG1028"/>
      <c r="GH1028"/>
      <c r="GI1028"/>
      <c r="GJ1028"/>
      <c r="GK1028"/>
      <c r="GL1028"/>
      <c r="GM1028"/>
      <c r="GN1028"/>
      <c r="GO1028"/>
      <c r="GP1028"/>
      <c r="GQ1028"/>
      <c r="GR1028"/>
      <c r="GS1028"/>
      <c r="GT1028"/>
      <c r="GU1028"/>
      <c r="GV1028"/>
      <c r="GW1028"/>
      <c r="GX1028"/>
      <c r="GY1028"/>
      <c r="GZ1028"/>
      <c r="HA1028"/>
      <c r="HB1028"/>
      <c r="HC1028"/>
      <c r="HD1028"/>
      <c r="HE1028"/>
      <c r="HF1028"/>
      <c r="HG1028"/>
      <c r="HH1028"/>
      <c r="HI1028"/>
      <c r="HJ1028"/>
      <c r="HK1028"/>
      <c r="HL1028"/>
      <c r="HM1028"/>
      <c r="HN1028"/>
      <c r="HO1028"/>
      <c r="HP1028"/>
      <c r="HQ1028"/>
      <c r="HR1028"/>
      <c r="HS1028"/>
      <c r="HT1028"/>
      <c r="HU1028"/>
      <c r="HV1028"/>
      <c r="HW1028"/>
      <c r="HX1028"/>
      <c r="HY1028"/>
      <c r="HZ1028"/>
      <c r="IA1028"/>
      <c r="IB1028"/>
      <c r="IC1028"/>
      <c r="ID1028"/>
      <c r="IE1028"/>
      <c r="IF1028"/>
      <c r="IG1028"/>
      <c r="IH1028"/>
      <c r="II1028"/>
      <c r="IJ1028"/>
      <c r="IK1028"/>
      <c r="IL1028"/>
      <c r="IM1028"/>
      <c r="IN1028"/>
      <c r="IO1028"/>
      <c r="IP1028"/>
      <c r="IQ1028"/>
      <c r="IR1028"/>
      <c r="IS1028"/>
      <c r="IT1028"/>
      <c r="IU1028"/>
      <c r="IV1028"/>
    </row>
    <row r="1029" spans="1:256" ht="26.25" customHeight="1" x14ac:dyDescent="0.2">
      <c r="A1029" s="137">
        <v>18</v>
      </c>
      <c r="B1029" s="140" t="s">
        <v>1585</v>
      </c>
      <c r="C1029" s="137">
        <v>2018</v>
      </c>
      <c r="D1029" s="340">
        <v>1000</v>
      </c>
      <c r="E1029" s="152"/>
      <c r="F1029" s="152"/>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c r="EY1029"/>
      <c r="EZ1029"/>
      <c r="FA1029"/>
      <c r="FB1029"/>
      <c r="FC1029"/>
      <c r="FD1029"/>
      <c r="FE1029"/>
      <c r="FF1029"/>
      <c r="FG1029"/>
      <c r="FH1029"/>
      <c r="FI1029"/>
      <c r="FJ1029"/>
      <c r="FK1029"/>
      <c r="FL1029"/>
      <c r="FM1029"/>
      <c r="FN1029"/>
      <c r="FO1029"/>
      <c r="FP1029"/>
      <c r="FQ1029"/>
      <c r="FR1029"/>
      <c r="FS1029"/>
      <c r="FT1029"/>
      <c r="FU1029"/>
      <c r="FV1029"/>
      <c r="FW1029"/>
      <c r="FX1029"/>
      <c r="FY1029"/>
      <c r="FZ1029"/>
      <c r="GA1029"/>
      <c r="GB1029"/>
      <c r="GC1029"/>
      <c r="GD1029"/>
      <c r="GE1029"/>
      <c r="GF1029"/>
      <c r="GG1029"/>
      <c r="GH1029"/>
      <c r="GI1029"/>
      <c r="GJ1029"/>
      <c r="GK1029"/>
      <c r="GL1029"/>
      <c r="GM1029"/>
      <c r="GN1029"/>
      <c r="GO1029"/>
      <c r="GP1029"/>
      <c r="GQ1029"/>
      <c r="GR1029"/>
      <c r="GS1029"/>
      <c r="GT1029"/>
      <c r="GU1029"/>
      <c r="GV1029"/>
      <c r="GW1029"/>
      <c r="GX1029"/>
      <c r="GY1029"/>
      <c r="GZ1029"/>
      <c r="HA1029"/>
      <c r="HB1029"/>
      <c r="HC1029"/>
      <c r="HD1029"/>
      <c r="HE1029"/>
      <c r="HF1029"/>
      <c r="HG1029"/>
      <c r="HH1029"/>
      <c r="HI1029"/>
      <c r="HJ1029"/>
      <c r="HK1029"/>
      <c r="HL1029"/>
      <c r="HM1029"/>
      <c r="HN1029"/>
      <c r="HO1029"/>
      <c r="HP1029"/>
      <c r="HQ1029"/>
      <c r="HR1029"/>
      <c r="HS1029"/>
      <c r="HT1029"/>
      <c r="HU1029"/>
      <c r="HV1029"/>
      <c r="HW1029"/>
      <c r="HX1029"/>
      <c r="HY1029"/>
      <c r="HZ1029"/>
      <c r="IA1029"/>
      <c r="IB1029"/>
      <c r="IC1029"/>
      <c r="ID1029"/>
      <c r="IE1029"/>
      <c r="IF1029"/>
      <c r="IG1029"/>
      <c r="IH1029"/>
      <c r="II1029"/>
      <c r="IJ1029"/>
      <c r="IK1029"/>
      <c r="IL1029"/>
      <c r="IM1029"/>
      <c r="IN1029"/>
      <c r="IO1029"/>
      <c r="IP1029"/>
      <c r="IQ1029"/>
      <c r="IR1029"/>
      <c r="IS1029"/>
      <c r="IT1029"/>
      <c r="IU1029"/>
      <c r="IV1029"/>
    </row>
    <row r="1030" spans="1:256" ht="26.25" customHeight="1" x14ac:dyDescent="0.2">
      <c r="A1030" s="168"/>
      <c r="B1030" s="167" t="s">
        <v>457</v>
      </c>
      <c r="C1030" s="168"/>
      <c r="D1030" s="352">
        <f>SUM(D1012:D1029)</f>
        <v>43855</v>
      </c>
      <c r="E1030" s="152"/>
      <c r="F1030" s="152"/>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c r="EY1030"/>
      <c r="EZ1030"/>
      <c r="FA1030"/>
      <c r="FB1030"/>
      <c r="FC1030"/>
      <c r="FD1030"/>
      <c r="FE1030"/>
      <c r="FF1030"/>
      <c r="FG1030"/>
      <c r="FH1030"/>
      <c r="FI1030"/>
      <c r="FJ1030"/>
      <c r="FK1030"/>
      <c r="FL1030"/>
      <c r="FM1030"/>
      <c r="FN1030"/>
      <c r="FO1030"/>
      <c r="FP1030"/>
      <c r="FQ1030"/>
      <c r="FR1030"/>
      <c r="FS1030"/>
      <c r="FT1030"/>
      <c r="FU1030"/>
      <c r="FV1030"/>
      <c r="FW1030"/>
      <c r="FX1030"/>
      <c r="FY1030"/>
      <c r="FZ1030"/>
      <c r="GA1030"/>
      <c r="GB1030"/>
      <c r="GC1030"/>
      <c r="GD1030"/>
      <c r="GE1030"/>
      <c r="GF1030"/>
      <c r="GG1030"/>
      <c r="GH1030"/>
      <c r="GI1030"/>
      <c r="GJ1030"/>
      <c r="GK1030"/>
      <c r="GL1030"/>
      <c r="GM1030"/>
      <c r="GN1030"/>
      <c r="GO1030"/>
      <c r="GP1030"/>
      <c r="GQ1030"/>
      <c r="GR1030"/>
      <c r="GS1030"/>
      <c r="GT1030"/>
      <c r="GU1030"/>
      <c r="GV1030"/>
      <c r="GW1030"/>
      <c r="GX1030"/>
      <c r="GY1030"/>
      <c r="GZ1030"/>
      <c r="HA1030"/>
      <c r="HB1030"/>
      <c r="HC1030"/>
      <c r="HD1030"/>
      <c r="HE1030"/>
      <c r="HF1030"/>
      <c r="HG1030"/>
      <c r="HH1030"/>
      <c r="HI1030"/>
      <c r="HJ1030"/>
      <c r="HK1030"/>
      <c r="HL1030"/>
      <c r="HM1030"/>
      <c r="HN1030"/>
      <c r="HO1030"/>
      <c r="HP1030"/>
      <c r="HQ1030"/>
      <c r="HR1030"/>
      <c r="HS1030"/>
      <c r="HT1030"/>
      <c r="HU1030"/>
      <c r="HV1030"/>
      <c r="HW1030"/>
      <c r="HX1030"/>
      <c r="HY1030"/>
      <c r="HZ1030"/>
      <c r="IA1030"/>
      <c r="IB1030"/>
      <c r="IC1030"/>
      <c r="ID1030"/>
      <c r="IE1030"/>
      <c r="IF1030"/>
      <c r="IG1030"/>
      <c r="IH1030"/>
      <c r="II1030"/>
      <c r="IJ1030"/>
      <c r="IK1030"/>
      <c r="IL1030"/>
      <c r="IM1030"/>
      <c r="IN1030"/>
      <c r="IO1030"/>
      <c r="IP1030"/>
      <c r="IQ1030"/>
      <c r="IR1030"/>
      <c r="IS1030"/>
      <c r="IT1030"/>
      <c r="IU1030"/>
      <c r="IV1030"/>
    </row>
    <row r="1031" spans="1:256" s="152" customFormat="1" ht="26.25" customHeight="1" x14ac:dyDescent="0.2">
      <c r="A1031" s="427" t="s">
        <v>1163</v>
      </c>
      <c r="B1031" s="427"/>
      <c r="C1031" s="427"/>
      <c r="D1031" s="427"/>
    </row>
    <row r="1032" spans="1:256" ht="26.25" customHeight="1" x14ac:dyDescent="0.2">
      <c r="A1032" s="137">
        <v>1</v>
      </c>
      <c r="B1032" s="160" t="s">
        <v>1589</v>
      </c>
      <c r="C1032" s="159">
        <v>2014</v>
      </c>
      <c r="D1032" s="347">
        <v>2500</v>
      </c>
      <c r="E1032" s="152"/>
      <c r="F1032" s="15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c r="EY1032"/>
      <c r="EZ1032"/>
      <c r="FA1032"/>
      <c r="FB1032"/>
      <c r="FC1032"/>
      <c r="FD1032"/>
      <c r="FE1032"/>
      <c r="FF1032"/>
      <c r="FG1032"/>
      <c r="FH1032"/>
      <c r="FI1032"/>
      <c r="FJ1032"/>
      <c r="FK1032"/>
      <c r="FL1032"/>
      <c r="FM1032"/>
      <c r="FN1032"/>
      <c r="FO1032"/>
      <c r="FP1032"/>
      <c r="FQ1032"/>
      <c r="FR1032"/>
      <c r="FS1032"/>
      <c r="FT1032"/>
      <c r="FU1032"/>
      <c r="FV1032"/>
      <c r="FW1032"/>
      <c r="FX1032"/>
      <c r="FY1032"/>
      <c r="FZ1032"/>
      <c r="GA1032"/>
      <c r="GB1032"/>
      <c r="GC1032"/>
      <c r="GD1032"/>
      <c r="GE1032"/>
      <c r="GF1032"/>
      <c r="GG1032"/>
      <c r="GH1032"/>
      <c r="GI1032"/>
      <c r="GJ1032"/>
      <c r="GK1032"/>
      <c r="GL1032"/>
      <c r="GM1032"/>
      <c r="GN1032"/>
      <c r="GO1032"/>
      <c r="GP1032"/>
      <c r="GQ1032"/>
      <c r="GR1032"/>
      <c r="GS1032"/>
      <c r="GT1032"/>
      <c r="GU1032"/>
      <c r="GV1032"/>
      <c r="GW1032"/>
      <c r="GX1032"/>
      <c r="GY1032"/>
      <c r="GZ1032"/>
      <c r="HA1032"/>
      <c r="HB1032"/>
      <c r="HC1032"/>
      <c r="HD1032"/>
      <c r="HE1032"/>
      <c r="HF1032"/>
      <c r="HG1032"/>
      <c r="HH1032"/>
      <c r="HI1032"/>
      <c r="HJ1032"/>
      <c r="HK1032"/>
      <c r="HL1032"/>
      <c r="HM1032"/>
      <c r="HN1032"/>
      <c r="HO1032"/>
      <c r="HP1032"/>
      <c r="HQ1032"/>
      <c r="HR1032"/>
      <c r="HS1032"/>
      <c r="HT1032"/>
      <c r="HU1032"/>
      <c r="HV1032"/>
      <c r="HW1032"/>
      <c r="HX1032"/>
      <c r="HY1032"/>
      <c r="HZ1032"/>
      <c r="IA1032"/>
      <c r="IB1032"/>
      <c r="IC1032"/>
      <c r="ID1032"/>
      <c r="IE1032"/>
      <c r="IF1032"/>
      <c r="IG1032"/>
      <c r="IH1032"/>
      <c r="II1032"/>
      <c r="IJ1032"/>
      <c r="IK1032"/>
      <c r="IL1032"/>
      <c r="IM1032"/>
      <c r="IN1032"/>
      <c r="IO1032"/>
      <c r="IP1032"/>
      <c r="IQ1032"/>
      <c r="IR1032"/>
      <c r="IS1032"/>
      <c r="IT1032"/>
      <c r="IU1032"/>
      <c r="IV1032"/>
    </row>
    <row r="1033" spans="1:256" ht="26.25" customHeight="1" x14ac:dyDescent="0.2">
      <c r="A1033" s="137">
        <v>2</v>
      </c>
      <c r="B1033" s="140" t="s">
        <v>1589</v>
      </c>
      <c r="C1033" s="137">
        <v>2015</v>
      </c>
      <c r="D1033" s="340">
        <v>1220</v>
      </c>
      <c r="E1033" s="152"/>
      <c r="F1033" s="152"/>
      <c r="G1033"/>
      <c r="H1033"/>
      <c r="I1033"/>
      <c r="J1033"/>
      <c r="K1033"/>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c r="EY1033"/>
      <c r="EZ1033"/>
      <c r="FA1033"/>
      <c r="FB1033"/>
      <c r="FC1033"/>
      <c r="FD1033"/>
      <c r="FE1033"/>
      <c r="FF1033"/>
      <c r="FG1033"/>
      <c r="FH1033"/>
      <c r="FI1033"/>
      <c r="FJ1033"/>
      <c r="FK1033"/>
      <c r="FL1033"/>
      <c r="FM1033"/>
      <c r="FN1033"/>
      <c r="FO1033"/>
      <c r="FP1033"/>
      <c r="FQ1033"/>
      <c r="FR1033"/>
      <c r="FS1033"/>
      <c r="FT1033"/>
      <c r="FU1033"/>
      <c r="FV1033"/>
      <c r="FW1033"/>
      <c r="FX1033"/>
      <c r="FY1033"/>
      <c r="FZ1033"/>
      <c r="GA1033"/>
      <c r="GB1033"/>
      <c r="GC1033"/>
      <c r="GD1033"/>
      <c r="GE1033"/>
      <c r="GF1033"/>
      <c r="GG1033"/>
      <c r="GH1033"/>
      <c r="GI1033"/>
      <c r="GJ1033"/>
      <c r="GK1033"/>
      <c r="GL1033"/>
      <c r="GM1033"/>
      <c r="GN1033"/>
      <c r="GO1033"/>
      <c r="GP1033"/>
      <c r="GQ1033"/>
      <c r="GR1033"/>
      <c r="GS1033"/>
      <c r="GT1033"/>
      <c r="GU1033"/>
      <c r="GV1033"/>
      <c r="GW1033"/>
      <c r="GX1033"/>
      <c r="GY1033"/>
      <c r="GZ1033"/>
      <c r="HA1033"/>
      <c r="HB1033"/>
      <c r="HC1033"/>
      <c r="HD1033"/>
      <c r="HE1033"/>
      <c r="HF1033"/>
      <c r="HG1033"/>
      <c r="HH1033"/>
      <c r="HI1033"/>
      <c r="HJ1033"/>
      <c r="HK1033"/>
      <c r="HL1033"/>
      <c r="HM1033"/>
      <c r="HN1033"/>
      <c r="HO1033"/>
      <c r="HP1033"/>
      <c r="HQ1033"/>
      <c r="HR1033"/>
      <c r="HS1033"/>
      <c r="HT1033"/>
      <c r="HU1033"/>
      <c r="HV1033"/>
      <c r="HW1033"/>
      <c r="HX1033"/>
      <c r="HY1033"/>
      <c r="HZ1033"/>
      <c r="IA1033"/>
      <c r="IB1033"/>
      <c r="IC1033"/>
      <c r="ID1033"/>
      <c r="IE1033"/>
      <c r="IF1033"/>
      <c r="IG1033"/>
      <c r="IH1033"/>
      <c r="II1033"/>
      <c r="IJ1033"/>
      <c r="IK1033"/>
      <c r="IL1033"/>
      <c r="IM1033"/>
      <c r="IN1033"/>
      <c r="IO1033"/>
      <c r="IP1033"/>
      <c r="IQ1033"/>
      <c r="IR1033"/>
      <c r="IS1033"/>
      <c r="IT1033"/>
      <c r="IU1033"/>
      <c r="IV1033"/>
    </row>
    <row r="1034" spans="1:256" ht="26.25" customHeight="1" x14ac:dyDescent="0.2">
      <c r="A1034" s="137">
        <v>3</v>
      </c>
      <c r="B1034" s="140" t="s">
        <v>1589</v>
      </c>
      <c r="C1034" s="137">
        <v>2016</v>
      </c>
      <c r="D1034" s="340">
        <v>1660</v>
      </c>
      <c r="E1034" s="152"/>
      <c r="F1034" s="152"/>
      <c r="G1034"/>
      <c r="H1034"/>
      <c r="I1034"/>
      <c r="J1034"/>
      <c r="K1034"/>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c r="EY1034"/>
      <c r="EZ1034"/>
      <c r="FA1034"/>
      <c r="FB1034"/>
      <c r="FC1034"/>
      <c r="FD1034"/>
      <c r="FE1034"/>
      <c r="FF1034"/>
      <c r="FG1034"/>
      <c r="FH1034"/>
      <c r="FI1034"/>
      <c r="FJ1034"/>
      <c r="FK1034"/>
      <c r="FL1034"/>
      <c r="FM1034"/>
      <c r="FN1034"/>
      <c r="FO1034"/>
      <c r="FP1034"/>
      <c r="FQ1034"/>
      <c r="FR1034"/>
      <c r="FS1034"/>
      <c r="FT1034"/>
      <c r="FU1034"/>
      <c r="FV1034"/>
      <c r="FW1034"/>
      <c r="FX1034"/>
      <c r="FY1034"/>
      <c r="FZ1034"/>
      <c r="GA1034"/>
      <c r="GB1034"/>
      <c r="GC1034"/>
      <c r="GD1034"/>
      <c r="GE1034"/>
      <c r="GF1034"/>
      <c r="GG1034"/>
      <c r="GH1034"/>
      <c r="GI1034"/>
      <c r="GJ1034"/>
      <c r="GK1034"/>
      <c r="GL1034"/>
      <c r="GM1034"/>
      <c r="GN1034"/>
      <c r="GO1034"/>
      <c r="GP1034"/>
      <c r="GQ1034"/>
      <c r="GR1034"/>
      <c r="GS1034"/>
      <c r="GT1034"/>
      <c r="GU1034"/>
      <c r="GV1034"/>
      <c r="GW1034"/>
      <c r="GX1034"/>
      <c r="GY1034"/>
      <c r="GZ1034"/>
      <c r="HA1034"/>
      <c r="HB1034"/>
      <c r="HC1034"/>
      <c r="HD1034"/>
      <c r="HE1034"/>
      <c r="HF1034"/>
      <c r="HG1034"/>
      <c r="HH1034"/>
      <c r="HI1034"/>
      <c r="HJ1034"/>
      <c r="HK1034"/>
      <c r="HL1034"/>
      <c r="HM1034"/>
      <c r="HN1034"/>
      <c r="HO1034"/>
      <c r="HP1034"/>
      <c r="HQ1034"/>
      <c r="HR1034"/>
      <c r="HS1034"/>
      <c r="HT1034"/>
      <c r="HU1034"/>
      <c r="HV1034"/>
      <c r="HW1034"/>
      <c r="HX1034"/>
      <c r="HY1034"/>
      <c r="HZ1034"/>
      <c r="IA1034"/>
      <c r="IB1034"/>
      <c r="IC1034"/>
      <c r="ID1034"/>
      <c r="IE1034"/>
      <c r="IF1034"/>
      <c r="IG1034"/>
      <c r="IH1034"/>
      <c r="II1034"/>
      <c r="IJ1034"/>
      <c r="IK1034"/>
      <c r="IL1034"/>
      <c r="IM1034"/>
      <c r="IN1034"/>
      <c r="IO1034"/>
      <c r="IP1034"/>
      <c r="IQ1034"/>
      <c r="IR1034"/>
      <c r="IS1034"/>
      <c r="IT1034"/>
      <c r="IU1034"/>
      <c r="IV1034"/>
    </row>
    <row r="1035" spans="1:256" ht="26.25" customHeight="1" x14ac:dyDescent="0.2">
      <c r="A1035" s="137">
        <v>4</v>
      </c>
      <c r="B1035" s="140" t="s">
        <v>1589</v>
      </c>
      <c r="C1035" s="137">
        <v>2014</v>
      </c>
      <c r="D1035" s="340">
        <v>1380</v>
      </c>
      <c r="E1035" s="152"/>
      <c r="F1035" s="152"/>
      <c r="G1035"/>
      <c r="H1035"/>
      <c r="I1035"/>
      <c r="J1035"/>
      <c r="K1035"/>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c r="EY1035"/>
      <c r="EZ1035"/>
      <c r="FA1035"/>
      <c r="FB1035"/>
      <c r="FC1035"/>
      <c r="FD1035"/>
      <c r="FE1035"/>
      <c r="FF1035"/>
      <c r="FG1035"/>
      <c r="FH1035"/>
      <c r="FI1035"/>
      <c r="FJ1035"/>
      <c r="FK1035"/>
      <c r="FL1035"/>
      <c r="FM1035"/>
      <c r="FN1035"/>
      <c r="FO1035"/>
      <c r="FP1035"/>
      <c r="FQ1035"/>
      <c r="FR1035"/>
      <c r="FS1035"/>
      <c r="FT1035"/>
      <c r="FU1035"/>
      <c r="FV1035"/>
      <c r="FW1035"/>
      <c r="FX1035"/>
      <c r="FY1035"/>
      <c r="FZ1035"/>
      <c r="GA1035"/>
      <c r="GB1035"/>
      <c r="GC1035"/>
      <c r="GD1035"/>
      <c r="GE1035"/>
      <c r="GF1035"/>
      <c r="GG1035"/>
      <c r="GH1035"/>
      <c r="GI1035"/>
      <c r="GJ1035"/>
      <c r="GK1035"/>
      <c r="GL1035"/>
      <c r="GM1035"/>
      <c r="GN1035"/>
      <c r="GO1035"/>
      <c r="GP1035"/>
      <c r="GQ1035"/>
      <c r="GR1035"/>
      <c r="GS1035"/>
      <c r="GT1035"/>
      <c r="GU1035"/>
      <c r="GV1035"/>
      <c r="GW1035"/>
      <c r="GX1035"/>
      <c r="GY1035"/>
      <c r="GZ1035"/>
      <c r="HA1035"/>
      <c r="HB1035"/>
      <c r="HC1035"/>
      <c r="HD1035"/>
      <c r="HE1035"/>
      <c r="HF1035"/>
      <c r="HG1035"/>
      <c r="HH1035"/>
      <c r="HI1035"/>
      <c r="HJ1035"/>
      <c r="HK1035"/>
      <c r="HL1035"/>
      <c r="HM1035"/>
      <c r="HN1035"/>
      <c r="HO1035"/>
      <c r="HP1035"/>
      <c r="HQ1035"/>
      <c r="HR1035"/>
      <c r="HS1035"/>
      <c r="HT1035"/>
      <c r="HU1035"/>
      <c r="HV1035"/>
      <c r="HW1035"/>
      <c r="HX1035"/>
      <c r="HY1035"/>
      <c r="HZ1035"/>
      <c r="IA1035"/>
      <c r="IB1035"/>
      <c r="IC1035"/>
      <c r="ID1035"/>
      <c r="IE1035"/>
      <c r="IF1035"/>
      <c r="IG1035"/>
      <c r="IH1035"/>
      <c r="II1035"/>
      <c r="IJ1035"/>
      <c r="IK1035"/>
      <c r="IL1035"/>
      <c r="IM1035"/>
      <c r="IN1035"/>
      <c r="IO1035"/>
      <c r="IP1035"/>
      <c r="IQ1035"/>
      <c r="IR1035"/>
      <c r="IS1035"/>
      <c r="IT1035"/>
      <c r="IU1035"/>
      <c r="IV1035"/>
    </row>
    <row r="1036" spans="1:256" ht="26.25" customHeight="1" x14ac:dyDescent="0.2">
      <c r="A1036" s="137">
        <v>5</v>
      </c>
      <c r="B1036" s="140" t="s">
        <v>1589</v>
      </c>
      <c r="C1036" s="137">
        <v>2017</v>
      </c>
      <c r="D1036" s="340">
        <v>1100</v>
      </c>
      <c r="E1036"/>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c r="EY1036"/>
      <c r="EZ1036"/>
      <c r="FA1036"/>
      <c r="FB1036"/>
      <c r="FC1036"/>
      <c r="FD1036"/>
      <c r="FE1036"/>
      <c r="FF1036"/>
      <c r="FG1036"/>
      <c r="FH1036"/>
      <c r="FI1036"/>
      <c r="FJ1036"/>
      <c r="FK1036"/>
      <c r="FL1036"/>
      <c r="FM1036"/>
      <c r="FN1036"/>
      <c r="FO1036"/>
      <c r="FP1036"/>
      <c r="FQ1036"/>
      <c r="FR1036"/>
      <c r="FS1036"/>
      <c r="FT1036"/>
      <c r="FU1036"/>
      <c r="FV1036"/>
      <c r="FW1036"/>
      <c r="FX1036"/>
      <c r="FY1036"/>
      <c r="FZ1036"/>
      <c r="GA1036"/>
      <c r="GB1036"/>
      <c r="GC1036"/>
      <c r="GD1036"/>
      <c r="GE1036"/>
      <c r="GF1036"/>
      <c r="GG1036"/>
      <c r="GH1036"/>
      <c r="GI1036"/>
      <c r="GJ1036"/>
      <c r="GK1036"/>
      <c r="GL1036"/>
      <c r="GM1036"/>
      <c r="GN1036"/>
      <c r="GO1036"/>
      <c r="GP1036"/>
      <c r="GQ1036"/>
      <c r="GR1036"/>
      <c r="GS1036"/>
      <c r="GT1036"/>
      <c r="GU1036"/>
      <c r="GV1036"/>
      <c r="GW1036"/>
      <c r="GX1036"/>
      <c r="GY1036"/>
      <c r="GZ1036"/>
      <c r="HA1036"/>
      <c r="HB1036"/>
      <c r="HC1036"/>
      <c r="HD1036"/>
      <c r="HE1036"/>
      <c r="HF1036"/>
      <c r="HG1036"/>
      <c r="HH1036"/>
      <c r="HI1036"/>
      <c r="HJ1036"/>
      <c r="HK1036"/>
      <c r="HL1036"/>
      <c r="HM1036"/>
      <c r="HN1036"/>
      <c r="HO1036"/>
      <c r="HP1036"/>
      <c r="HQ1036"/>
      <c r="HR1036"/>
      <c r="HS1036"/>
      <c r="HT1036"/>
      <c r="HU1036"/>
      <c r="HV1036"/>
      <c r="HW1036"/>
      <c r="HX1036"/>
      <c r="HY1036"/>
      <c r="HZ1036"/>
      <c r="IA1036"/>
      <c r="IB1036"/>
      <c r="IC1036"/>
      <c r="ID1036"/>
      <c r="IE1036"/>
      <c r="IF1036"/>
      <c r="IG1036"/>
      <c r="IH1036"/>
      <c r="II1036"/>
      <c r="IJ1036"/>
      <c r="IK1036"/>
      <c r="IL1036"/>
      <c r="IM1036"/>
      <c r="IN1036"/>
      <c r="IO1036"/>
      <c r="IP1036"/>
      <c r="IQ1036"/>
      <c r="IR1036"/>
      <c r="IS1036"/>
      <c r="IT1036"/>
      <c r="IU1036"/>
      <c r="IV1036"/>
    </row>
    <row r="1037" spans="1:256" ht="26.25" customHeight="1" x14ac:dyDescent="0.2">
      <c r="A1037" s="137">
        <v>6</v>
      </c>
      <c r="B1037" s="140" t="s">
        <v>1589</v>
      </c>
      <c r="C1037" s="137">
        <v>2017</v>
      </c>
      <c r="D1037" s="340">
        <v>1100</v>
      </c>
      <c r="E1037"/>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c r="EY1037"/>
      <c r="EZ1037"/>
      <c r="FA1037"/>
      <c r="FB1037"/>
      <c r="FC1037"/>
      <c r="FD1037"/>
      <c r="FE1037"/>
      <c r="FF1037"/>
      <c r="FG1037"/>
      <c r="FH1037"/>
      <c r="FI1037"/>
      <c r="FJ1037"/>
      <c r="FK1037"/>
      <c r="FL1037"/>
      <c r="FM1037"/>
      <c r="FN1037"/>
      <c r="FO1037"/>
      <c r="FP1037"/>
      <c r="FQ1037"/>
      <c r="FR1037"/>
      <c r="FS1037"/>
      <c r="FT1037"/>
      <c r="FU1037"/>
      <c r="FV1037"/>
      <c r="FW1037"/>
      <c r="FX1037"/>
      <c r="FY1037"/>
      <c r="FZ1037"/>
      <c r="GA1037"/>
      <c r="GB1037"/>
      <c r="GC1037"/>
      <c r="GD1037"/>
      <c r="GE1037"/>
      <c r="GF1037"/>
      <c r="GG1037"/>
      <c r="GH1037"/>
      <c r="GI1037"/>
      <c r="GJ1037"/>
      <c r="GK1037"/>
      <c r="GL1037"/>
      <c r="GM1037"/>
      <c r="GN1037"/>
      <c r="GO1037"/>
      <c r="GP1037"/>
      <c r="GQ1037"/>
      <c r="GR1037"/>
      <c r="GS1037"/>
      <c r="GT1037"/>
      <c r="GU1037"/>
      <c r="GV1037"/>
      <c r="GW1037"/>
      <c r="GX1037"/>
      <c r="GY1037"/>
      <c r="GZ1037"/>
      <c r="HA1037"/>
      <c r="HB1037"/>
      <c r="HC1037"/>
      <c r="HD1037"/>
      <c r="HE1037"/>
      <c r="HF1037"/>
      <c r="HG1037"/>
      <c r="HH1037"/>
      <c r="HI1037"/>
      <c r="HJ1037"/>
      <c r="HK1037"/>
      <c r="HL1037"/>
      <c r="HM1037"/>
      <c r="HN1037"/>
      <c r="HO1037"/>
      <c r="HP1037"/>
      <c r="HQ1037"/>
      <c r="HR1037"/>
      <c r="HS1037"/>
      <c r="HT1037"/>
      <c r="HU1037"/>
      <c r="HV1037"/>
      <c r="HW1037"/>
      <c r="HX1037"/>
      <c r="HY1037"/>
      <c r="HZ1037"/>
      <c r="IA1037"/>
      <c r="IB1037"/>
      <c r="IC1037"/>
      <c r="ID1037"/>
      <c r="IE1037"/>
      <c r="IF1037"/>
      <c r="IG1037"/>
      <c r="IH1037"/>
      <c r="II1037"/>
      <c r="IJ1037"/>
      <c r="IK1037"/>
      <c r="IL1037"/>
      <c r="IM1037"/>
      <c r="IN1037"/>
      <c r="IO1037"/>
      <c r="IP1037"/>
      <c r="IQ1037"/>
      <c r="IR1037"/>
      <c r="IS1037"/>
      <c r="IT1037"/>
      <c r="IU1037"/>
      <c r="IV1037"/>
    </row>
    <row r="1038" spans="1:256" ht="26.25" customHeight="1" x14ac:dyDescent="0.2">
      <c r="A1038" s="137">
        <v>7</v>
      </c>
      <c r="B1038" s="140" t="s">
        <v>1589</v>
      </c>
      <c r="C1038" s="137">
        <v>2017</v>
      </c>
      <c r="D1038" s="340">
        <v>1100</v>
      </c>
      <c r="E1038"/>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c r="EY1038"/>
      <c r="EZ1038"/>
      <c r="FA1038"/>
      <c r="FB1038"/>
      <c r="FC1038"/>
      <c r="FD1038"/>
      <c r="FE1038"/>
      <c r="FF1038"/>
      <c r="FG1038"/>
      <c r="FH1038"/>
      <c r="FI1038"/>
      <c r="FJ1038"/>
      <c r="FK1038"/>
      <c r="FL1038"/>
      <c r="FM1038"/>
      <c r="FN1038"/>
      <c r="FO1038"/>
      <c r="FP1038"/>
      <c r="FQ1038"/>
      <c r="FR1038"/>
      <c r="FS1038"/>
      <c r="FT1038"/>
      <c r="FU1038"/>
      <c r="FV1038"/>
      <c r="FW1038"/>
      <c r="FX1038"/>
      <c r="FY1038"/>
      <c r="FZ1038"/>
      <c r="GA1038"/>
      <c r="GB1038"/>
      <c r="GC1038"/>
      <c r="GD1038"/>
      <c r="GE1038"/>
      <c r="GF1038"/>
      <c r="GG1038"/>
      <c r="GH1038"/>
      <c r="GI1038"/>
      <c r="GJ1038"/>
      <c r="GK1038"/>
      <c r="GL1038"/>
      <c r="GM1038"/>
      <c r="GN1038"/>
      <c r="GO1038"/>
      <c r="GP1038"/>
      <c r="GQ1038"/>
      <c r="GR1038"/>
      <c r="GS1038"/>
      <c r="GT1038"/>
      <c r="GU1038"/>
      <c r="GV1038"/>
      <c r="GW1038"/>
      <c r="GX1038"/>
      <c r="GY1038"/>
      <c r="GZ1038"/>
      <c r="HA1038"/>
      <c r="HB1038"/>
      <c r="HC1038"/>
      <c r="HD1038"/>
      <c r="HE1038"/>
      <c r="HF1038"/>
      <c r="HG1038"/>
      <c r="HH1038"/>
      <c r="HI1038"/>
      <c r="HJ1038"/>
      <c r="HK1038"/>
      <c r="HL1038"/>
      <c r="HM1038"/>
      <c r="HN1038"/>
      <c r="HO1038"/>
      <c r="HP1038"/>
      <c r="HQ1038"/>
      <c r="HR1038"/>
      <c r="HS1038"/>
      <c r="HT1038"/>
      <c r="HU1038"/>
      <c r="HV1038"/>
      <c r="HW1038"/>
      <c r="HX1038"/>
      <c r="HY1038"/>
      <c r="HZ1038"/>
      <c r="IA1038"/>
      <c r="IB1038"/>
      <c r="IC1038"/>
      <c r="ID1038"/>
      <c r="IE1038"/>
      <c r="IF1038"/>
      <c r="IG1038"/>
      <c r="IH1038"/>
      <c r="II1038"/>
      <c r="IJ1038"/>
      <c r="IK1038"/>
      <c r="IL1038"/>
      <c r="IM1038"/>
      <c r="IN1038"/>
      <c r="IO1038"/>
      <c r="IP1038"/>
      <c r="IQ1038"/>
      <c r="IR1038"/>
      <c r="IS1038"/>
      <c r="IT1038"/>
      <c r="IU1038"/>
      <c r="IV1038"/>
    </row>
    <row r="1039" spans="1:256" ht="26.25" customHeight="1" x14ac:dyDescent="0.2">
      <c r="A1039" s="137">
        <v>8</v>
      </c>
      <c r="B1039" s="140" t="s">
        <v>1589</v>
      </c>
      <c r="C1039" s="137">
        <v>2017</v>
      </c>
      <c r="D1039" s="340">
        <v>1100</v>
      </c>
      <c r="E1039"/>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c r="EY1039"/>
      <c r="EZ1039"/>
      <c r="FA1039"/>
      <c r="FB1039"/>
      <c r="FC1039"/>
      <c r="FD1039"/>
      <c r="FE1039"/>
      <c r="FF1039"/>
      <c r="FG1039"/>
      <c r="FH1039"/>
      <c r="FI1039"/>
      <c r="FJ1039"/>
      <c r="FK1039"/>
      <c r="FL1039"/>
      <c r="FM1039"/>
      <c r="FN1039"/>
      <c r="FO1039"/>
      <c r="FP1039"/>
      <c r="FQ1039"/>
      <c r="FR1039"/>
      <c r="FS1039"/>
      <c r="FT1039"/>
      <c r="FU1039"/>
      <c r="FV1039"/>
      <c r="FW1039"/>
      <c r="FX1039"/>
      <c r="FY1039"/>
      <c r="FZ1039"/>
      <c r="GA1039"/>
      <c r="GB1039"/>
      <c r="GC1039"/>
      <c r="GD1039"/>
      <c r="GE1039"/>
      <c r="GF1039"/>
      <c r="GG1039"/>
      <c r="GH1039"/>
      <c r="GI1039"/>
      <c r="GJ1039"/>
      <c r="GK1039"/>
      <c r="GL1039"/>
      <c r="GM1039"/>
      <c r="GN1039"/>
      <c r="GO1039"/>
      <c r="GP1039"/>
      <c r="GQ1039"/>
      <c r="GR1039"/>
      <c r="GS1039"/>
      <c r="GT1039"/>
      <c r="GU1039"/>
      <c r="GV1039"/>
      <c r="GW1039"/>
      <c r="GX1039"/>
      <c r="GY1039"/>
      <c r="GZ1039"/>
      <c r="HA1039"/>
      <c r="HB1039"/>
      <c r="HC1039"/>
      <c r="HD1039"/>
      <c r="HE1039"/>
      <c r="HF1039"/>
      <c r="HG1039"/>
      <c r="HH1039"/>
      <c r="HI1039"/>
      <c r="HJ1039"/>
      <c r="HK1039"/>
      <c r="HL1039"/>
      <c r="HM1039"/>
      <c r="HN1039"/>
      <c r="HO1039"/>
      <c r="HP1039"/>
      <c r="HQ1039"/>
      <c r="HR1039"/>
      <c r="HS1039"/>
      <c r="HT1039"/>
      <c r="HU1039"/>
      <c r="HV1039"/>
      <c r="HW1039"/>
      <c r="HX1039"/>
      <c r="HY1039"/>
      <c r="HZ1039"/>
      <c r="IA1039"/>
      <c r="IB1039"/>
      <c r="IC1039"/>
      <c r="ID1039"/>
      <c r="IE1039"/>
      <c r="IF1039"/>
      <c r="IG1039"/>
      <c r="IH1039"/>
      <c r="II1039"/>
      <c r="IJ1039"/>
      <c r="IK1039"/>
      <c r="IL1039"/>
      <c r="IM1039"/>
      <c r="IN1039"/>
      <c r="IO1039"/>
      <c r="IP1039"/>
      <c r="IQ1039"/>
      <c r="IR1039"/>
      <c r="IS1039"/>
      <c r="IT1039"/>
      <c r="IU1039"/>
      <c r="IV1039"/>
    </row>
    <row r="1040" spans="1:256" ht="26.25" customHeight="1" x14ac:dyDescent="0.2">
      <c r="A1040" s="137">
        <v>9</v>
      </c>
      <c r="B1040" s="140" t="s">
        <v>1589</v>
      </c>
      <c r="C1040" s="137">
        <v>2017</v>
      </c>
      <c r="D1040" s="340">
        <v>1100</v>
      </c>
      <c r="E1040"/>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c r="EY1040"/>
      <c r="EZ1040"/>
      <c r="FA1040"/>
      <c r="FB1040"/>
      <c r="FC1040"/>
      <c r="FD1040"/>
      <c r="FE1040"/>
      <c r="FF1040"/>
      <c r="FG1040"/>
      <c r="FH1040"/>
      <c r="FI1040"/>
      <c r="FJ1040"/>
      <c r="FK1040"/>
      <c r="FL1040"/>
      <c r="FM1040"/>
      <c r="FN1040"/>
      <c r="FO1040"/>
      <c r="FP1040"/>
      <c r="FQ1040"/>
      <c r="FR1040"/>
      <c r="FS1040"/>
      <c r="FT1040"/>
      <c r="FU1040"/>
      <c r="FV1040"/>
      <c r="FW1040"/>
      <c r="FX1040"/>
      <c r="FY1040"/>
      <c r="FZ1040"/>
      <c r="GA1040"/>
      <c r="GB1040"/>
      <c r="GC1040"/>
      <c r="GD1040"/>
      <c r="GE1040"/>
      <c r="GF1040"/>
      <c r="GG1040"/>
      <c r="GH1040"/>
      <c r="GI1040"/>
      <c r="GJ1040"/>
      <c r="GK1040"/>
      <c r="GL1040"/>
      <c r="GM1040"/>
      <c r="GN1040"/>
      <c r="GO1040"/>
      <c r="GP1040"/>
      <c r="GQ1040"/>
      <c r="GR1040"/>
      <c r="GS1040"/>
      <c r="GT1040"/>
      <c r="GU1040"/>
      <c r="GV1040"/>
      <c r="GW1040"/>
      <c r="GX1040"/>
      <c r="GY1040"/>
      <c r="GZ1040"/>
      <c r="HA1040"/>
      <c r="HB1040"/>
      <c r="HC1040"/>
      <c r="HD1040"/>
      <c r="HE1040"/>
      <c r="HF1040"/>
      <c r="HG1040"/>
      <c r="HH1040"/>
      <c r="HI1040"/>
      <c r="HJ1040"/>
      <c r="HK1040"/>
      <c r="HL1040"/>
      <c r="HM1040"/>
      <c r="HN1040"/>
      <c r="HO1040"/>
      <c r="HP1040"/>
      <c r="HQ1040"/>
      <c r="HR1040"/>
      <c r="HS1040"/>
      <c r="HT1040"/>
      <c r="HU1040"/>
      <c r="HV1040"/>
      <c r="HW1040"/>
      <c r="HX1040"/>
      <c r="HY1040"/>
      <c r="HZ1040"/>
      <c r="IA1040"/>
      <c r="IB1040"/>
      <c r="IC1040"/>
      <c r="ID1040"/>
      <c r="IE1040"/>
      <c r="IF1040"/>
      <c r="IG1040"/>
      <c r="IH1040"/>
      <c r="II1040"/>
      <c r="IJ1040"/>
      <c r="IK1040"/>
      <c r="IL1040"/>
      <c r="IM1040"/>
      <c r="IN1040"/>
      <c r="IO1040"/>
      <c r="IP1040"/>
      <c r="IQ1040"/>
      <c r="IR1040"/>
      <c r="IS1040"/>
      <c r="IT1040"/>
      <c r="IU1040"/>
      <c r="IV1040"/>
    </row>
    <row r="1041" spans="1:256" ht="26.25" customHeight="1" x14ac:dyDescent="0.2">
      <c r="A1041" s="137"/>
      <c r="B1041" s="140" t="s">
        <v>1589</v>
      </c>
      <c r="C1041" s="137">
        <v>2019</v>
      </c>
      <c r="D1041" s="340">
        <v>2892</v>
      </c>
      <c r="E1041" s="152"/>
      <c r="F1041" s="152"/>
      <c r="G1041"/>
      <c r="H1041"/>
      <c r="I1041"/>
      <c r="J1041"/>
      <c r="K1041"/>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c r="EY1041"/>
      <c r="EZ1041"/>
      <c r="FA1041"/>
      <c r="FB1041"/>
      <c r="FC1041"/>
      <c r="FD1041"/>
      <c r="FE1041"/>
      <c r="FF1041"/>
      <c r="FG1041"/>
      <c r="FH1041"/>
      <c r="FI1041"/>
      <c r="FJ1041"/>
      <c r="FK1041"/>
      <c r="FL1041"/>
      <c r="FM1041"/>
      <c r="FN1041"/>
      <c r="FO1041"/>
      <c r="FP1041"/>
      <c r="FQ1041"/>
      <c r="FR1041"/>
      <c r="FS1041"/>
      <c r="FT1041"/>
      <c r="FU1041"/>
      <c r="FV1041"/>
      <c r="FW1041"/>
      <c r="FX1041"/>
      <c r="FY1041"/>
      <c r="FZ1041"/>
      <c r="GA1041"/>
      <c r="GB1041"/>
      <c r="GC1041"/>
      <c r="GD1041"/>
      <c r="GE1041"/>
      <c r="GF1041"/>
      <c r="GG1041"/>
      <c r="GH1041"/>
      <c r="GI1041"/>
      <c r="GJ1041"/>
      <c r="GK1041"/>
      <c r="GL1041"/>
      <c r="GM1041"/>
      <c r="GN1041"/>
      <c r="GO1041"/>
      <c r="GP1041"/>
      <c r="GQ1041"/>
      <c r="GR1041"/>
      <c r="GS1041"/>
      <c r="GT1041"/>
      <c r="GU1041"/>
      <c r="GV1041"/>
      <c r="GW1041"/>
      <c r="GX1041"/>
      <c r="GY1041"/>
      <c r="GZ1041"/>
      <c r="HA1041"/>
      <c r="HB1041"/>
      <c r="HC1041"/>
      <c r="HD1041"/>
      <c r="HE1041"/>
      <c r="HF1041"/>
      <c r="HG1041"/>
      <c r="HH1041"/>
      <c r="HI1041"/>
      <c r="HJ1041"/>
      <c r="HK1041"/>
      <c r="HL1041"/>
      <c r="HM1041"/>
      <c r="HN1041"/>
      <c r="HO1041"/>
      <c r="HP1041"/>
      <c r="HQ1041"/>
      <c r="HR1041"/>
      <c r="HS1041"/>
      <c r="HT1041"/>
      <c r="HU1041"/>
      <c r="HV1041"/>
      <c r="HW1041"/>
      <c r="HX1041"/>
      <c r="HY1041"/>
      <c r="HZ1041"/>
      <c r="IA1041"/>
      <c r="IB1041"/>
      <c r="IC1041"/>
      <c r="ID1041"/>
      <c r="IE1041"/>
      <c r="IF1041"/>
      <c r="IG1041"/>
      <c r="IH1041"/>
      <c r="II1041"/>
      <c r="IJ1041"/>
      <c r="IK1041"/>
      <c r="IL1041"/>
      <c r="IM1041"/>
      <c r="IN1041"/>
      <c r="IO1041"/>
      <c r="IP1041"/>
      <c r="IQ1041"/>
      <c r="IR1041"/>
      <c r="IS1041"/>
      <c r="IT1041"/>
      <c r="IU1041"/>
      <c r="IV1041"/>
    </row>
    <row r="1042" spans="1:256" s="152" customFormat="1" ht="26.25" customHeight="1" x14ac:dyDescent="0.2">
      <c r="A1042" s="137"/>
      <c r="B1042" s="146" t="s">
        <v>457</v>
      </c>
      <c r="C1042" s="145"/>
      <c r="D1042" s="342">
        <f>SUM(D1032:D1041)</f>
        <v>15152</v>
      </c>
    </row>
    <row r="1043" spans="1:256" s="152" customFormat="1" ht="26.25" customHeight="1" x14ac:dyDescent="0.2">
      <c r="A1043" s="427" t="s">
        <v>1210</v>
      </c>
      <c r="B1043" s="427"/>
      <c r="C1043" s="427"/>
      <c r="D1043" s="427"/>
    </row>
    <row r="1044" spans="1:256" s="152" customFormat="1" ht="26.25" customHeight="1" x14ac:dyDescent="0.2">
      <c r="A1044" s="137">
        <v>1</v>
      </c>
      <c r="B1044" s="140" t="s">
        <v>1590</v>
      </c>
      <c r="C1044" s="137">
        <v>2017</v>
      </c>
      <c r="D1044" s="340">
        <v>300</v>
      </c>
    </row>
    <row r="1045" spans="1:256" s="152" customFormat="1" ht="26.25" customHeight="1" x14ac:dyDescent="0.2">
      <c r="A1045" s="137">
        <v>2</v>
      </c>
      <c r="B1045" s="140" t="s">
        <v>1591</v>
      </c>
      <c r="C1045" s="137">
        <v>2015</v>
      </c>
      <c r="D1045" s="340">
        <v>6000</v>
      </c>
    </row>
    <row r="1046" spans="1:256" s="152" customFormat="1" ht="26.25" customHeight="1" x14ac:dyDescent="0.2">
      <c r="A1046" s="137"/>
      <c r="B1046" s="146" t="s">
        <v>457</v>
      </c>
      <c r="C1046" s="145"/>
      <c r="D1046" s="342">
        <f>SUM(D1044:D1045)</f>
        <v>6300</v>
      </c>
    </row>
    <row r="1047" spans="1:256" s="152" customFormat="1" ht="26.25" customHeight="1" x14ac:dyDescent="0.2">
      <c r="A1047" s="151"/>
      <c r="C1047" s="151"/>
      <c r="D1047" s="345"/>
      <c r="E1047"/>
      <c r="F1047"/>
    </row>
    <row r="1048" spans="1:256" s="152" customFormat="1" ht="26.25" customHeight="1" x14ac:dyDescent="0.2">
      <c r="A1048" s="428" t="s">
        <v>161</v>
      </c>
      <c r="B1048" s="428"/>
      <c r="C1048" s="428"/>
      <c r="D1048" s="428"/>
      <c r="E1048"/>
      <c r="F1048"/>
    </row>
    <row r="1049" spans="1:256" s="152" customFormat="1" ht="26.25" customHeight="1" x14ac:dyDescent="0.2">
      <c r="A1049" s="427" t="s">
        <v>1014</v>
      </c>
      <c r="B1049" s="427"/>
      <c r="C1049" s="427"/>
      <c r="D1049" s="427"/>
      <c r="E1049"/>
      <c r="F1049"/>
    </row>
    <row r="1050" spans="1:256" ht="26.25" customHeight="1" x14ac:dyDescent="0.2">
      <c r="A1050" s="137">
        <v>1</v>
      </c>
      <c r="B1050" s="140" t="s">
        <v>1592</v>
      </c>
      <c r="C1050" s="137">
        <v>2018</v>
      </c>
      <c r="D1050" s="340">
        <v>15150</v>
      </c>
      <c r="E1050"/>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c r="EF1050"/>
      <c r="EG1050"/>
      <c r="EH1050"/>
      <c r="EI1050"/>
      <c r="EJ1050"/>
      <c r="EK1050"/>
      <c r="EL1050"/>
      <c r="EM1050"/>
      <c r="EN1050"/>
      <c r="EO1050"/>
      <c r="EP1050"/>
      <c r="EQ1050"/>
      <c r="ER1050"/>
      <c r="ES1050"/>
      <c r="ET1050"/>
      <c r="EU1050"/>
      <c r="EV1050"/>
      <c r="EW1050"/>
      <c r="EX1050"/>
      <c r="EY1050"/>
      <c r="EZ1050"/>
      <c r="FA1050"/>
      <c r="FB1050"/>
      <c r="FC1050"/>
      <c r="FD1050"/>
      <c r="FE1050"/>
      <c r="FF1050"/>
      <c r="FG1050"/>
      <c r="FH1050"/>
      <c r="FI1050"/>
      <c r="FJ1050"/>
      <c r="FK1050"/>
      <c r="FL1050"/>
      <c r="FM1050"/>
      <c r="FN1050"/>
      <c r="FO1050"/>
      <c r="FP1050"/>
      <c r="FQ1050"/>
      <c r="FR1050"/>
      <c r="FS1050"/>
      <c r="FT1050"/>
      <c r="FU1050"/>
      <c r="FV1050"/>
      <c r="FW1050"/>
      <c r="FX1050"/>
      <c r="FY1050"/>
      <c r="FZ1050"/>
      <c r="GA1050"/>
      <c r="GB1050"/>
      <c r="GC1050"/>
      <c r="GD1050"/>
      <c r="GE1050"/>
      <c r="GF1050"/>
      <c r="GG1050"/>
      <c r="GH1050"/>
      <c r="GI1050"/>
      <c r="GJ1050"/>
      <c r="GK1050"/>
      <c r="GL1050"/>
      <c r="GM1050"/>
      <c r="GN1050"/>
      <c r="GO1050"/>
      <c r="GP1050"/>
      <c r="GQ1050"/>
      <c r="GR1050"/>
      <c r="GS1050"/>
      <c r="GT1050"/>
      <c r="GU1050"/>
      <c r="GV1050"/>
      <c r="GW1050"/>
      <c r="GX1050"/>
      <c r="GY1050"/>
      <c r="GZ1050"/>
      <c r="HA1050"/>
      <c r="HB1050"/>
      <c r="HC1050"/>
      <c r="HD1050"/>
      <c r="HE1050"/>
      <c r="HF1050"/>
      <c r="HG1050"/>
      <c r="HH1050"/>
      <c r="HI1050"/>
      <c r="HJ1050"/>
      <c r="HK1050"/>
      <c r="HL1050"/>
      <c r="HM1050"/>
      <c r="HN1050"/>
      <c r="HO1050"/>
      <c r="HP1050"/>
      <c r="HQ1050"/>
      <c r="HR1050"/>
      <c r="HS1050"/>
      <c r="HT1050"/>
      <c r="HU1050"/>
      <c r="HV1050"/>
      <c r="HW1050"/>
      <c r="HX1050"/>
      <c r="HY1050"/>
      <c r="HZ1050"/>
      <c r="IA1050"/>
      <c r="IB1050"/>
      <c r="IC1050"/>
      <c r="ID1050"/>
      <c r="IE1050"/>
      <c r="IF1050"/>
      <c r="IG1050"/>
      <c r="IH1050"/>
      <c r="II1050"/>
      <c r="IJ1050"/>
      <c r="IK1050"/>
      <c r="IL1050"/>
      <c r="IM1050"/>
      <c r="IN1050"/>
      <c r="IO1050"/>
      <c r="IP1050"/>
      <c r="IQ1050"/>
      <c r="IR1050"/>
      <c r="IS1050"/>
      <c r="IT1050"/>
      <c r="IU1050"/>
      <c r="IV1050"/>
    </row>
    <row r="1051" spans="1:256" ht="26.25" customHeight="1" x14ac:dyDescent="0.2">
      <c r="A1051" s="137"/>
      <c r="B1051" s="146" t="s">
        <v>457</v>
      </c>
      <c r="C1051" s="145"/>
      <c r="D1051" s="342">
        <f>SUM(D1050)</f>
        <v>15150</v>
      </c>
      <c r="E1051"/>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c r="EN1051"/>
      <c r="EO1051"/>
      <c r="EP1051"/>
      <c r="EQ1051"/>
      <c r="ER1051"/>
      <c r="ES1051"/>
      <c r="ET1051"/>
      <c r="EU1051"/>
      <c r="EV1051"/>
      <c r="EW1051"/>
      <c r="EX1051"/>
      <c r="EY1051"/>
      <c r="EZ1051"/>
      <c r="FA1051"/>
      <c r="FB1051"/>
      <c r="FC1051"/>
      <c r="FD1051"/>
      <c r="FE1051"/>
      <c r="FF1051"/>
      <c r="FG1051"/>
      <c r="FH1051"/>
      <c r="FI1051"/>
      <c r="FJ1051"/>
      <c r="FK1051"/>
      <c r="FL1051"/>
      <c r="FM1051"/>
      <c r="FN1051"/>
      <c r="FO1051"/>
      <c r="FP1051"/>
      <c r="FQ1051"/>
      <c r="FR1051"/>
      <c r="FS1051"/>
      <c r="FT1051"/>
      <c r="FU1051"/>
      <c r="FV1051"/>
      <c r="FW1051"/>
      <c r="FX1051"/>
      <c r="FY1051"/>
      <c r="FZ1051"/>
      <c r="GA1051"/>
      <c r="GB1051"/>
      <c r="GC1051"/>
      <c r="GD1051"/>
      <c r="GE1051"/>
      <c r="GF1051"/>
      <c r="GG1051"/>
      <c r="GH1051"/>
      <c r="GI1051"/>
      <c r="GJ1051"/>
      <c r="GK1051"/>
      <c r="GL1051"/>
      <c r="GM1051"/>
      <c r="GN1051"/>
      <c r="GO1051"/>
      <c r="GP1051"/>
      <c r="GQ1051"/>
      <c r="GR1051"/>
      <c r="GS1051"/>
      <c r="GT1051"/>
      <c r="GU1051"/>
      <c r="GV1051"/>
      <c r="GW1051"/>
      <c r="GX1051"/>
      <c r="GY1051"/>
      <c r="GZ1051"/>
      <c r="HA1051"/>
      <c r="HB1051"/>
      <c r="HC1051"/>
      <c r="HD1051"/>
      <c r="HE1051"/>
      <c r="HF1051"/>
      <c r="HG1051"/>
      <c r="HH1051"/>
      <c r="HI1051"/>
      <c r="HJ1051"/>
      <c r="HK1051"/>
      <c r="HL1051"/>
      <c r="HM1051"/>
      <c r="HN1051"/>
      <c r="HO1051"/>
      <c r="HP1051"/>
      <c r="HQ1051"/>
      <c r="HR1051"/>
      <c r="HS1051"/>
      <c r="HT1051"/>
      <c r="HU1051"/>
      <c r="HV1051"/>
      <c r="HW1051"/>
      <c r="HX1051"/>
      <c r="HY1051"/>
      <c r="HZ1051"/>
      <c r="IA1051"/>
      <c r="IB1051"/>
      <c r="IC1051"/>
      <c r="ID1051"/>
      <c r="IE1051"/>
      <c r="IF1051"/>
      <c r="IG1051"/>
      <c r="IH1051"/>
      <c r="II1051"/>
      <c r="IJ1051"/>
      <c r="IK1051"/>
      <c r="IL1051"/>
      <c r="IM1051"/>
      <c r="IN1051"/>
      <c r="IO1051"/>
      <c r="IP1051"/>
      <c r="IQ1051"/>
      <c r="IR1051"/>
      <c r="IS1051"/>
      <c r="IT1051"/>
      <c r="IU1051"/>
      <c r="IV1051"/>
    </row>
    <row r="1052" spans="1:256" ht="26.25" customHeight="1" x14ac:dyDescent="0.2">
      <c r="A1052" s="427" t="s">
        <v>1163</v>
      </c>
      <c r="B1052" s="427"/>
      <c r="C1052" s="427"/>
      <c r="D1052" s="427"/>
      <c r="E105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c r="EQ1052"/>
      <c r="ER1052"/>
      <c r="ES1052"/>
      <c r="ET1052"/>
      <c r="EU1052"/>
      <c r="EV1052"/>
      <c r="EW1052"/>
      <c r="EX1052"/>
      <c r="EY1052"/>
      <c r="EZ1052"/>
      <c r="FA1052"/>
      <c r="FB1052"/>
      <c r="FC1052"/>
      <c r="FD1052"/>
      <c r="FE1052"/>
      <c r="FF1052"/>
      <c r="FG1052"/>
      <c r="FH1052"/>
      <c r="FI1052"/>
      <c r="FJ1052"/>
      <c r="FK1052"/>
      <c r="FL1052"/>
      <c r="FM1052"/>
      <c r="FN1052"/>
      <c r="FO1052"/>
      <c r="FP1052"/>
      <c r="FQ1052"/>
      <c r="FR1052"/>
      <c r="FS1052"/>
      <c r="FT1052"/>
      <c r="FU1052"/>
      <c r="FV1052"/>
      <c r="FW1052"/>
      <c r="FX1052"/>
      <c r="FY1052"/>
      <c r="FZ1052"/>
      <c r="GA1052"/>
      <c r="GB1052"/>
      <c r="GC1052"/>
      <c r="GD1052"/>
      <c r="GE1052"/>
      <c r="GF1052"/>
      <c r="GG1052"/>
      <c r="GH1052"/>
      <c r="GI1052"/>
      <c r="GJ1052"/>
      <c r="GK1052"/>
      <c r="GL1052"/>
      <c r="GM1052"/>
      <c r="GN1052"/>
      <c r="GO1052"/>
      <c r="GP1052"/>
      <c r="GQ1052"/>
      <c r="GR1052"/>
      <c r="GS1052"/>
      <c r="GT1052"/>
      <c r="GU1052"/>
      <c r="GV1052"/>
      <c r="GW1052"/>
      <c r="GX1052"/>
      <c r="GY1052"/>
      <c r="GZ1052"/>
      <c r="HA1052"/>
      <c r="HB1052"/>
      <c r="HC1052"/>
      <c r="HD1052"/>
      <c r="HE1052"/>
      <c r="HF1052"/>
      <c r="HG1052"/>
      <c r="HH1052"/>
      <c r="HI1052"/>
      <c r="HJ1052"/>
      <c r="HK1052"/>
      <c r="HL1052"/>
      <c r="HM1052"/>
      <c r="HN1052"/>
      <c r="HO1052"/>
      <c r="HP1052"/>
      <c r="HQ1052"/>
      <c r="HR1052"/>
      <c r="HS1052"/>
      <c r="HT1052"/>
      <c r="HU1052"/>
      <c r="HV1052"/>
      <c r="HW1052"/>
      <c r="HX1052"/>
      <c r="HY1052"/>
      <c r="HZ1052"/>
      <c r="IA1052"/>
      <c r="IB1052"/>
      <c r="IC1052"/>
      <c r="ID1052"/>
      <c r="IE1052"/>
      <c r="IF1052"/>
      <c r="IG1052"/>
      <c r="IH1052"/>
      <c r="II1052"/>
      <c r="IJ1052"/>
      <c r="IK1052"/>
      <c r="IL1052"/>
      <c r="IM1052"/>
      <c r="IN1052"/>
      <c r="IO1052"/>
      <c r="IP1052"/>
      <c r="IQ1052"/>
      <c r="IR1052"/>
      <c r="IS1052"/>
      <c r="IT1052"/>
      <c r="IU1052"/>
      <c r="IV1052"/>
    </row>
    <row r="1053" spans="1:256" ht="26.25" customHeight="1" x14ac:dyDescent="0.2">
      <c r="A1053" s="137">
        <v>1</v>
      </c>
      <c r="B1053" s="140" t="s">
        <v>1593</v>
      </c>
      <c r="C1053" s="137">
        <v>2014</v>
      </c>
      <c r="D1053" s="340">
        <v>2600</v>
      </c>
      <c r="E1053"/>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c r="EN1053"/>
      <c r="EO1053"/>
      <c r="EP1053"/>
      <c r="EQ1053"/>
      <c r="ER1053"/>
      <c r="ES1053"/>
      <c r="ET1053"/>
      <c r="EU1053"/>
      <c r="EV1053"/>
      <c r="EW1053"/>
      <c r="EX1053"/>
      <c r="EY1053"/>
      <c r="EZ1053"/>
      <c r="FA1053"/>
      <c r="FB1053"/>
      <c r="FC1053"/>
      <c r="FD1053"/>
      <c r="FE1053"/>
      <c r="FF1053"/>
      <c r="FG1053"/>
      <c r="FH1053"/>
      <c r="FI1053"/>
      <c r="FJ1053"/>
      <c r="FK1053"/>
      <c r="FL1053"/>
      <c r="FM1053"/>
      <c r="FN1053"/>
      <c r="FO1053"/>
      <c r="FP1053"/>
      <c r="FQ1053"/>
      <c r="FR1053"/>
      <c r="FS1053"/>
      <c r="FT1053"/>
      <c r="FU1053"/>
      <c r="FV1053"/>
      <c r="FW1053"/>
      <c r="FX1053"/>
      <c r="FY1053"/>
      <c r="FZ1053"/>
      <c r="GA1053"/>
      <c r="GB1053"/>
      <c r="GC1053"/>
      <c r="GD1053"/>
      <c r="GE1053"/>
      <c r="GF1053"/>
      <c r="GG1053"/>
      <c r="GH1053"/>
      <c r="GI1053"/>
      <c r="GJ1053"/>
      <c r="GK1053"/>
      <c r="GL1053"/>
      <c r="GM1053"/>
      <c r="GN1053"/>
      <c r="GO1053"/>
      <c r="GP1053"/>
      <c r="GQ1053"/>
      <c r="GR1053"/>
      <c r="GS1053"/>
      <c r="GT1053"/>
      <c r="GU1053"/>
      <c r="GV1053"/>
      <c r="GW1053"/>
      <c r="GX1053"/>
      <c r="GY1053"/>
      <c r="GZ1053"/>
      <c r="HA1053"/>
      <c r="HB1053"/>
      <c r="HC1053"/>
      <c r="HD1053"/>
      <c r="HE1053"/>
      <c r="HF1053"/>
      <c r="HG1053"/>
      <c r="HH1053"/>
      <c r="HI1053"/>
      <c r="HJ1053"/>
      <c r="HK1053"/>
      <c r="HL1053"/>
      <c r="HM1053"/>
      <c r="HN1053"/>
      <c r="HO1053"/>
      <c r="HP1053"/>
      <c r="HQ1053"/>
      <c r="HR1053"/>
      <c r="HS1053"/>
      <c r="HT1053"/>
      <c r="HU1053"/>
      <c r="HV1053"/>
      <c r="HW1053"/>
      <c r="HX1053"/>
      <c r="HY1053"/>
      <c r="HZ1053"/>
      <c r="IA1053"/>
      <c r="IB1053"/>
      <c r="IC1053"/>
      <c r="ID1053"/>
      <c r="IE1053"/>
      <c r="IF1053"/>
      <c r="IG1053"/>
      <c r="IH1053"/>
      <c r="II1053"/>
      <c r="IJ1053"/>
      <c r="IK1053"/>
      <c r="IL1053"/>
      <c r="IM1053"/>
      <c r="IN1053"/>
      <c r="IO1053"/>
      <c r="IP1053"/>
      <c r="IQ1053"/>
      <c r="IR1053"/>
      <c r="IS1053"/>
      <c r="IT1053"/>
      <c r="IU1053"/>
      <c r="IV1053"/>
    </row>
    <row r="1054" spans="1:256" ht="26.25" customHeight="1" x14ac:dyDescent="0.2">
      <c r="A1054" s="137">
        <v>2</v>
      </c>
      <c r="B1054" s="140" t="s">
        <v>1594</v>
      </c>
      <c r="C1054" s="137">
        <v>2015</v>
      </c>
      <c r="D1054" s="340">
        <v>3650</v>
      </c>
      <c r="E1054" s="152"/>
      <c r="F1054" s="152"/>
      <c r="G1054"/>
      <c r="H1054"/>
      <c r="I1054"/>
      <c r="J1054"/>
      <c r="K1054"/>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c r="EN1054"/>
      <c r="EO1054"/>
      <c r="EP1054"/>
      <c r="EQ1054"/>
      <c r="ER1054"/>
      <c r="ES1054"/>
      <c r="ET1054"/>
      <c r="EU1054"/>
      <c r="EV1054"/>
      <c r="EW1054"/>
      <c r="EX1054"/>
      <c r="EY1054"/>
      <c r="EZ1054"/>
      <c r="FA1054"/>
      <c r="FB1054"/>
      <c r="FC1054"/>
      <c r="FD1054"/>
      <c r="FE1054"/>
      <c r="FF1054"/>
      <c r="FG1054"/>
      <c r="FH1054"/>
      <c r="FI1054"/>
      <c r="FJ1054"/>
      <c r="FK1054"/>
      <c r="FL1054"/>
      <c r="FM1054"/>
      <c r="FN1054"/>
      <c r="FO1054"/>
      <c r="FP1054"/>
      <c r="FQ1054"/>
      <c r="FR1054"/>
      <c r="FS1054"/>
      <c r="FT1054"/>
      <c r="FU1054"/>
      <c r="FV1054"/>
      <c r="FW1054"/>
      <c r="FX1054"/>
      <c r="FY1054"/>
      <c r="FZ1054"/>
      <c r="GA1054"/>
      <c r="GB1054"/>
      <c r="GC1054"/>
      <c r="GD1054"/>
      <c r="GE1054"/>
      <c r="GF1054"/>
      <c r="GG1054"/>
      <c r="GH1054"/>
      <c r="GI1054"/>
      <c r="GJ1054"/>
      <c r="GK1054"/>
      <c r="GL1054"/>
      <c r="GM1054"/>
      <c r="GN1054"/>
      <c r="GO1054"/>
      <c r="GP1054"/>
      <c r="GQ1054"/>
      <c r="GR1054"/>
      <c r="GS1054"/>
      <c r="GT1054"/>
      <c r="GU1054"/>
      <c r="GV1054"/>
      <c r="GW1054"/>
      <c r="GX1054"/>
      <c r="GY1054"/>
      <c r="GZ1054"/>
      <c r="HA1054"/>
      <c r="HB1054"/>
      <c r="HC1054"/>
      <c r="HD1054"/>
      <c r="HE1054"/>
      <c r="HF1054"/>
      <c r="HG1054"/>
      <c r="HH1054"/>
      <c r="HI1054"/>
      <c r="HJ1054"/>
      <c r="HK1054"/>
      <c r="HL1054"/>
      <c r="HM1054"/>
      <c r="HN1054"/>
      <c r="HO1054"/>
      <c r="HP1054"/>
      <c r="HQ1054"/>
      <c r="HR1054"/>
      <c r="HS1054"/>
      <c r="HT1054"/>
      <c r="HU1054"/>
      <c r="HV1054"/>
      <c r="HW1054"/>
      <c r="HX1054"/>
      <c r="HY1054"/>
      <c r="HZ1054"/>
      <c r="IA1054"/>
      <c r="IB1054"/>
      <c r="IC1054"/>
      <c r="ID1054"/>
      <c r="IE1054"/>
      <c r="IF1054"/>
      <c r="IG1054"/>
      <c r="IH1054"/>
      <c r="II1054"/>
      <c r="IJ1054"/>
      <c r="IK1054"/>
      <c r="IL1054"/>
      <c r="IM1054"/>
      <c r="IN1054"/>
      <c r="IO1054"/>
      <c r="IP1054"/>
      <c r="IQ1054"/>
      <c r="IR1054"/>
      <c r="IS1054"/>
      <c r="IT1054"/>
      <c r="IU1054"/>
      <c r="IV1054"/>
    </row>
    <row r="1055" spans="1:256" ht="26.25" customHeight="1" x14ac:dyDescent="0.2">
      <c r="A1055" s="137">
        <v>3</v>
      </c>
      <c r="B1055" s="140" t="s">
        <v>1593</v>
      </c>
      <c r="C1055" s="137">
        <v>2016</v>
      </c>
      <c r="D1055" s="340">
        <v>2950</v>
      </c>
      <c r="E1055" s="152"/>
      <c r="F1055" s="152"/>
      <c r="G1055"/>
      <c r="H1055"/>
      <c r="I1055"/>
      <c r="J1055"/>
      <c r="K1055"/>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c r="EN1055"/>
      <c r="EO1055"/>
      <c r="EP1055"/>
      <c r="EQ1055"/>
      <c r="ER1055"/>
      <c r="ES1055"/>
      <c r="ET1055"/>
      <c r="EU1055"/>
      <c r="EV1055"/>
      <c r="EW1055"/>
      <c r="EX1055"/>
      <c r="EY1055"/>
      <c r="EZ1055"/>
      <c r="FA1055"/>
      <c r="FB1055"/>
      <c r="FC1055"/>
      <c r="FD1055"/>
      <c r="FE1055"/>
      <c r="FF1055"/>
      <c r="FG1055"/>
      <c r="FH1055"/>
      <c r="FI1055"/>
      <c r="FJ1055"/>
      <c r="FK1055"/>
      <c r="FL1055"/>
      <c r="FM1055"/>
      <c r="FN1055"/>
      <c r="FO1055"/>
      <c r="FP1055"/>
      <c r="FQ1055"/>
      <c r="FR1055"/>
      <c r="FS1055"/>
      <c r="FT1055"/>
      <c r="FU1055"/>
      <c r="FV1055"/>
      <c r="FW1055"/>
      <c r="FX1055"/>
      <c r="FY1055"/>
      <c r="FZ1055"/>
      <c r="GA1055"/>
      <c r="GB1055"/>
      <c r="GC1055"/>
      <c r="GD1055"/>
      <c r="GE1055"/>
      <c r="GF1055"/>
      <c r="GG1055"/>
      <c r="GH1055"/>
      <c r="GI1055"/>
      <c r="GJ1055"/>
      <c r="GK1055"/>
      <c r="GL1055"/>
      <c r="GM1055"/>
      <c r="GN1055"/>
      <c r="GO1055"/>
      <c r="GP1055"/>
      <c r="GQ1055"/>
      <c r="GR1055"/>
      <c r="GS1055"/>
      <c r="GT1055"/>
      <c r="GU1055"/>
      <c r="GV1055"/>
      <c r="GW1055"/>
      <c r="GX1055"/>
      <c r="GY1055"/>
      <c r="GZ1055"/>
      <c r="HA1055"/>
      <c r="HB1055"/>
      <c r="HC1055"/>
      <c r="HD1055"/>
      <c r="HE1055"/>
      <c r="HF1055"/>
      <c r="HG1055"/>
      <c r="HH1055"/>
      <c r="HI1055"/>
      <c r="HJ1055"/>
      <c r="HK1055"/>
      <c r="HL1055"/>
      <c r="HM1055"/>
      <c r="HN1055"/>
      <c r="HO1055"/>
      <c r="HP1055"/>
      <c r="HQ1055"/>
      <c r="HR1055"/>
      <c r="HS1055"/>
      <c r="HT1055"/>
      <c r="HU1055"/>
      <c r="HV1055"/>
      <c r="HW1055"/>
      <c r="HX1055"/>
      <c r="HY1055"/>
      <c r="HZ1055"/>
      <c r="IA1055"/>
      <c r="IB1055"/>
      <c r="IC1055"/>
      <c r="ID1055"/>
      <c r="IE1055"/>
      <c r="IF1055"/>
      <c r="IG1055"/>
      <c r="IH1055"/>
      <c r="II1055"/>
      <c r="IJ1055"/>
      <c r="IK1055"/>
      <c r="IL1055"/>
      <c r="IM1055"/>
      <c r="IN1055"/>
      <c r="IO1055"/>
      <c r="IP1055"/>
      <c r="IQ1055"/>
      <c r="IR1055"/>
      <c r="IS1055"/>
      <c r="IT1055"/>
      <c r="IU1055"/>
      <c r="IV1055"/>
    </row>
    <row r="1056" spans="1:256" s="152" customFormat="1" ht="26.25" customHeight="1" x14ac:dyDescent="0.2">
      <c r="A1056" s="137">
        <v>4</v>
      </c>
      <c r="B1056" s="140" t="s">
        <v>1595</v>
      </c>
      <c r="C1056" s="137">
        <v>2013</v>
      </c>
      <c r="D1056" s="340">
        <v>4880</v>
      </c>
    </row>
    <row r="1057" spans="1:6" ht="26.25" customHeight="1" x14ac:dyDescent="0.2">
      <c r="A1057" s="137">
        <v>5</v>
      </c>
      <c r="B1057" s="140" t="s">
        <v>1596</v>
      </c>
      <c r="C1057" s="137">
        <v>2014</v>
      </c>
      <c r="D1057" s="340">
        <v>5960</v>
      </c>
      <c r="E1057" s="152"/>
      <c r="F1057" s="152"/>
    </row>
    <row r="1058" spans="1:6" ht="26.25" customHeight="1" x14ac:dyDescent="0.2">
      <c r="A1058" s="137">
        <v>6</v>
      </c>
      <c r="B1058" s="140" t="s">
        <v>1597</v>
      </c>
      <c r="C1058" s="137">
        <v>2015</v>
      </c>
      <c r="D1058" s="340">
        <v>1440</v>
      </c>
      <c r="E1058" s="152"/>
      <c r="F1058" s="152"/>
    </row>
    <row r="1059" spans="1:6" ht="26.25" customHeight="1" x14ac:dyDescent="0.2">
      <c r="A1059" s="137">
        <v>7</v>
      </c>
      <c r="B1059" s="140" t="s">
        <v>1548</v>
      </c>
      <c r="C1059" s="137">
        <v>2016</v>
      </c>
      <c r="D1059" s="340">
        <v>7000</v>
      </c>
      <c r="E1059"/>
      <c r="F1059"/>
    </row>
    <row r="1060" spans="1:6" ht="26.25" customHeight="1" x14ac:dyDescent="0.2">
      <c r="A1060" s="137"/>
      <c r="B1060" s="146" t="s">
        <v>457</v>
      </c>
      <c r="C1060" s="145"/>
      <c r="D1060" s="342">
        <f>SUM(D1053:D1059)</f>
        <v>28480</v>
      </c>
      <c r="E1060"/>
      <c r="F1060"/>
    </row>
    <row r="1061" spans="1:6" ht="26.25" customHeight="1" x14ac:dyDescent="0.2">
      <c r="A1061"/>
      <c r="B1061"/>
      <c r="C1061"/>
      <c r="D1061" s="359"/>
      <c r="E1061" s="152"/>
      <c r="F1061" s="152"/>
    </row>
    <row r="1062" spans="1:6" ht="26.25" customHeight="1" x14ac:dyDescent="0.2">
      <c r="A1062" s="428" t="s">
        <v>166</v>
      </c>
      <c r="B1062" s="428"/>
      <c r="C1062" s="428"/>
      <c r="D1062" s="428"/>
    </row>
    <row r="1063" spans="1:6" ht="26.25" customHeight="1" x14ac:dyDescent="0.2">
      <c r="A1063" s="429" t="s">
        <v>1014</v>
      </c>
      <c r="B1063" s="429"/>
      <c r="C1063" s="429"/>
      <c r="D1063" s="429"/>
    </row>
    <row r="1064" spans="1:6" ht="26.25" customHeight="1" x14ac:dyDescent="0.2">
      <c r="A1064" s="159">
        <v>1</v>
      </c>
      <c r="B1064" s="160" t="s">
        <v>1598</v>
      </c>
      <c r="C1064" s="159">
        <v>2013</v>
      </c>
      <c r="D1064" s="347">
        <v>690</v>
      </c>
    </row>
    <row r="1065" spans="1:6" ht="26.25" customHeight="1" x14ac:dyDescent="0.2">
      <c r="A1065" s="137">
        <v>2</v>
      </c>
      <c r="B1065" s="140" t="s">
        <v>1599</v>
      </c>
      <c r="C1065" s="137">
        <v>2013</v>
      </c>
      <c r="D1065" s="340">
        <v>1685.38</v>
      </c>
    </row>
    <row r="1066" spans="1:6" ht="26.25" customHeight="1" x14ac:dyDescent="0.2">
      <c r="A1066" s="137">
        <v>3</v>
      </c>
      <c r="B1066" s="140" t="s">
        <v>1600</v>
      </c>
      <c r="C1066" s="137">
        <v>2013</v>
      </c>
      <c r="D1066" s="340">
        <v>1291.06</v>
      </c>
    </row>
    <row r="1067" spans="1:6" ht="26.25" customHeight="1" x14ac:dyDescent="0.2">
      <c r="A1067" s="137">
        <v>4</v>
      </c>
      <c r="B1067" s="140" t="s">
        <v>1601</v>
      </c>
      <c r="C1067" s="137">
        <v>2013</v>
      </c>
      <c r="D1067" s="340">
        <v>11373.98</v>
      </c>
    </row>
    <row r="1068" spans="1:6" ht="26.25" customHeight="1" x14ac:dyDescent="0.2">
      <c r="A1068" s="137">
        <v>5</v>
      </c>
      <c r="B1068" s="140" t="s">
        <v>1602</v>
      </c>
      <c r="C1068" s="137">
        <v>2014</v>
      </c>
      <c r="D1068" s="340">
        <v>11800</v>
      </c>
    </row>
    <row r="1069" spans="1:6" ht="26.25" customHeight="1" x14ac:dyDescent="0.2">
      <c r="A1069" s="137">
        <v>6</v>
      </c>
      <c r="B1069" s="140" t="s">
        <v>1603</v>
      </c>
      <c r="C1069" s="137">
        <v>2014</v>
      </c>
      <c r="D1069" s="340">
        <v>6644</v>
      </c>
    </row>
    <row r="1070" spans="1:6" ht="26.25" customHeight="1" x14ac:dyDescent="0.2">
      <c r="A1070" s="137">
        <v>7</v>
      </c>
      <c r="B1070" s="140" t="s">
        <v>1604</v>
      </c>
      <c r="C1070" s="137">
        <v>2014</v>
      </c>
      <c r="D1070" s="340">
        <v>2021</v>
      </c>
    </row>
    <row r="1071" spans="1:6" ht="26.25" customHeight="1" x14ac:dyDescent="0.2">
      <c r="A1071" s="137">
        <v>8</v>
      </c>
      <c r="B1071" s="140" t="s">
        <v>1605</v>
      </c>
      <c r="C1071" s="137">
        <v>2014</v>
      </c>
      <c r="D1071" s="340">
        <v>482.11</v>
      </c>
    </row>
    <row r="1072" spans="1:6" ht="26.25" customHeight="1" x14ac:dyDescent="0.2">
      <c r="A1072" s="137">
        <v>9</v>
      </c>
      <c r="B1072" s="140" t="s">
        <v>1606</v>
      </c>
      <c r="C1072" s="137">
        <v>2017</v>
      </c>
      <c r="D1072" s="340">
        <v>48200</v>
      </c>
    </row>
    <row r="1073" spans="1:4" ht="26.25" customHeight="1" x14ac:dyDescent="0.2">
      <c r="A1073" s="137"/>
      <c r="B1073" s="146" t="s">
        <v>457</v>
      </c>
      <c r="C1073" s="145"/>
      <c r="D1073" s="342">
        <f>SUM(D1064:D1072)</f>
        <v>84187.53</v>
      </c>
    </row>
    <row r="1074" spans="1:4" ht="26.25" customHeight="1" x14ac:dyDescent="0.2">
      <c r="A1074" s="427" t="s">
        <v>1163</v>
      </c>
      <c r="B1074" s="427"/>
      <c r="C1074" s="427"/>
      <c r="D1074" s="427"/>
    </row>
    <row r="1075" spans="1:4" ht="26.25" customHeight="1" x14ac:dyDescent="0.2">
      <c r="A1075" s="137">
        <v>1</v>
      </c>
      <c r="B1075" s="140" t="s">
        <v>1607</v>
      </c>
      <c r="C1075" s="137">
        <v>2013</v>
      </c>
      <c r="D1075" s="340">
        <v>347.15</v>
      </c>
    </row>
    <row r="1076" spans="1:4" ht="26.25" customHeight="1" x14ac:dyDescent="0.2">
      <c r="A1076" s="137">
        <v>2</v>
      </c>
      <c r="B1076" s="140" t="s">
        <v>1608</v>
      </c>
      <c r="C1076" s="137">
        <v>2015</v>
      </c>
      <c r="D1076" s="340">
        <v>4845.5200000000004</v>
      </c>
    </row>
    <row r="1077" spans="1:4" ht="26.25" customHeight="1" x14ac:dyDescent="0.2">
      <c r="A1077" s="137">
        <v>3</v>
      </c>
      <c r="B1077" s="140" t="s">
        <v>1609</v>
      </c>
      <c r="C1077" s="137">
        <v>2016</v>
      </c>
      <c r="D1077" s="340">
        <v>1396.74</v>
      </c>
    </row>
    <row r="1078" spans="1:4" ht="26.25" customHeight="1" x14ac:dyDescent="0.2">
      <c r="A1078" s="137">
        <v>4</v>
      </c>
      <c r="B1078" s="140" t="s">
        <v>1610</v>
      </c>
      <c r="C1078" s="137">
        <v>2016</v>
      </c>
      <c r="D1078" s="340">
        <v>4032.48</v>
      </c>
    </row>
    <row r="1079" spans="1:4" ht="26.25" customHeight="1" x14ac:dyDescent="0.2">
      <c r="A1079" s="137">
        <v>5</v>
      </c>
      <c r="B1079" s="140" t="s">
        <v>1611</v>
      </c>
      <c r="C1079" s="137">
        <v>2016</v>
      </c>
      <c r="D1079" s="340">
        <v>7735</v>
      </c>
    </row>
    <row r="1080" spans="1:4" ht="26.25" customHeight="1" x14ac:dyDescent="0.2">
      <c r="A1080" s="137">
        <v>6</v>
      </c>
      <c r="B1080" s="140" t="s">
        <v>1612</v>
      </c>
      <c r="C1080" s="137">
        <v>2016</v>
      </c>
      <c r="D1080" s="340">
        <v>37200</v>
      </c>
    </row>
    <row r="1081" spans="1:4" ht="26.25" customHeight="1" x14ac:dyDescent="0.2">
      <c r="A1081" s="137">
        <v>7</v>
      </c>
      <c r="B1081" s="140" t="s">
        <v>1613</v>
      </c>
      <c r="C1081" s="137">
        <v>2018</v>
      </c>
      <c r="D1081" s="340">
        <v>1080</v>
      </c>
    </row>
    <row r="1082" spans="1:4" ht="26.25" customHeight="1" x14ac:dyDescent="0.2">
      <c r="A1082" s="137"/>
      <c r="B1082" s="146" t="s">
        <v>457</v>
      </c>
      <c r="C1082" s="145"/>
      <c r="D1082" s="342">
        <f>SUM(D1075:D1081)</f>
        <v>56636.89</v>
      </c>
    </row>
    <row r="1083" spans="1:4" ht="26.25" customHeight="1" x14ac:dyDescent="0.2">
      <c r="A1083"/>
      <c r="B1083"/>
      <c r="C1083"/>
      <c r="D1083" s="359"/>
    </row>
    <row r="1084" spans="1:4" ht="26.25" customHeight="1" x14ac:dyDescent="0.2">
      <c r="A1084" s="428" t="s">
        <v>172</v>
      </c>
      <c r="B1084" s="428"/>
      <c r="C1084" s="428"/>
      <c r="D1084" s="428"/>
    </row>
    <row r="1085" spans="1:4" ht="26.25" customHeight="1" x14ac:dyDescent="0.2">
      <c r="A1085" s="427" t="s">
        <v>1014</v>
      </c>
      <c r="B1085" s="427"/>
      <c r="C1085" s="427"/>
      <c r="D1085" s="427"/>
    </row>
    <row r="1086" spans="1:4" ht="26.25" customHeight="1" x14ac:dyDescent="0.2">
      <c r="A1086" s="159">
        <v>1</v>
      </c>
      <c r="B1086" s="160" t="s">
        <v>1614</v>
      </c>
      <c r="C1086" s="159">
        <v>2013</v>
      </c>
      <c r="D1086" s="347">
        <v>1510</v>
      </c>
    </row>
    <row r="1087" spans="1:4" ht="26.25" customHeight="1" x14ac:dyDescent="0.2">
      <c r="A1087" s="137">
        <v>2</v>
      </c>
      <c r="B1087" s="140" t="s">
        <v>1615</v>
      </c>
      <c r="C1087" s="137">
        <v>2014</v>
      </c>
      <c r="D1087" s="340">
        <v>2481.3000000000002</v>
      </c>
    </row>
    <row r="1088" spans="1:4" ht="26.25" customHeight="1" x14ac:dyDescent="0.2">
      <c r="A1088" s="137">
        <v>3</v>
      </c>
      <c r="B1088" s="140" t="s">
        <v>1616</v>
      </c>
      <c r="C1088" s="137">
        <v>2014</v>
      </c>
      <c r="D1088" s="340">
        <v>2479.67</v>
      </c>
    </row>
    <row r="1089" spans="1:4" ht="26.25" customHeight="1" x14ac:dyDescent="0.2">
      <c r="A1089" s="137">
        <v>4</v>
      </c>
      <c r="B1089" s="140" t="s">
        <v>1617</v>
      </c>
      <c r="C1089" s="137">
        <v>2015</v>
      </c>
      <c r="D1089" s="340">
        <v>1319</v>
      </c>
    </row>
    <row r="1090" spans="1:4" ht="26.25" customHeight="1" x14ac:dyDescent="0.2">
      <c r="A1090" s="137">
        <v>5</v>
      </c>
      <c r="B1090" s="140" t="s">
        <v>1617</v>
      </c>
      <c r="C1090" s="137">
        <v>2015</v>
      </c>
      <c r="D1090" s="340">
        <v>1319</v>
      </c>
    </row>
    <row r="1091" spans="1:4" ht="26.25" customHeight="1" x14ac:dyDescent="0.2">
      <c r="A1091" s="137">
        <v>6</v>
      </c>
      <c r="B1091" s="140" t="s">
        <v>1618</v>
      </c>
      <c r="C1091" s="137">
        <v>2016</v>
      </c>
      <c r="D1091" s="340">
        <v>1485.37</v>
      </c>
    </row>
    <row r="1092" spans="1:4" ht="26.25" customHeight="1" x14ac:dyDescent="0.2">
      <c r="A1092" s="137">
        <v>7</v>
      </c>
      <c r="B1092" s="140" t="s">
        <v>1619</v>
      </c>
      <c r="C1092" s="137">
        <v>2016</v>
      </c>
      <c r="D1092" s="340">
        <v>3401</v>
      </c>
    </row>
    <row r="1093" spans="1:4" ht="26.25" customHeight="1" x14ac:dyDescent="0.2">
      <c r="A1093" s="137">
        <v>8</v>
      </c>
      <c r="B1093" s="140" t="s">
        <v>1620</v>
      </c>
      <c r="C1093" s="137">
        <v>2017</v>
      </c>
      <c r="D1093" s="340">
        <v>2013</v>
      </c>
    </row>
    <row r="1094" spans="1:4" ht="26.25" customHeight="1" x14ac:dyDescent="0.2">
      <c r="A1094" s="137">
        <v>9</v>
      </c>
      <c r="B1094" s="140" t="s">
        <v>1621</v>
      </c>
      <c r="C1094" s="137">
        <v>2017</v>
      </c>
      <c r="D1094" s="340">
        <v>1946.5</v>
      </c>
    </row>
    <row r="1095" spans="1:4" ht="26.25" customHeight="1" x14ac:dyDescent="0.2">
      <c r="A1095" s="137"/>
      <c r="B1095" s="167" t="s">
        <v>457</v>
      </c>
      <c r="C1095" s="168"/>
      <c r="D1095" s="352">
        <f>SUM(D1086:D1094)</f>
        <v>17954.84</v>
      </c>
    </row>
    <row r="1096" spans="1:4" ht="26.25" customHeight="1" x14ac:dyDescent="0.2">
      <c r="A1096" s="427" t="s">
        <v>1163</v>
      </c>
      <c r="B1096" s="427"/>
      <c r="C1096" s="427"/>
      <c r="D1096" s="427"/>
    </row>
    <row r="1097" spans="1:4" ht="26.25" customHeight="1" x14ac:dyDescent="0.2">
      <c r="A1097" s="137">
        <v>1</v>
      </c>
      <c r="B1097" s="140" t="s">
        <v>1622</v>
      </c>
      <c r="C1097" s="137">
        <v>2015</v>
      </c>
      <c r="D1097" s="340">
        <v>2439.02</v>
      </c>
    </row>
    <row r="1098" spans="1:4" ht="26.25" customHeight="1" x14ac:dyDescent="0.2">
      <c r="A1098" s="137">
        <v>2</v>
      </c>
      <c r="B1098" s="140" t="s">
        <v>1623</v>
      </c>
      <c r="C1098" s="137">
        <v>2016</v>
      </c>
      <c r="D1098" s="340">
        <v>922.76</v>
      </c>
    </row>
    <row r="1099" spans="1:4" ht="26.25" customHeight="1" x14ac:dyDescent="0.2">
      <c r="A1099" s="137">
        <v>3</v>
      </c>
      <c r="B1099" s="140" t="s">
        <v>1624</v>
      </c>
      <c r="C1099" s="137">
        <v>2013</v>
      </c>
      <c r="D1099" s="340">
        <v>1425</v>
      </c>
    </row>
    <row r="1100" spans="1:4" ht="26.25" customHeight="1" x14ac:dyDescent="0.2">
      <c r="A1100" s="137">
        <v>4</v>
      </c>
      <c r="B1100" s="140" t="s">
        <v>1625</v>
      </c>
      <c r="C1100" s="137">
        <v>2017</v>
      </c>
      <c r="D1100" s="340">
        <v>859</v>
      </c>
    </row>
    <row r="1101" spans="1:4" ht="26.25" customHeight="1" x14ac:dyDescent="0.2">
      <c r="A1101" s="137">
        <v>5</v>
      </c>
      <c r="B1101" s="140" t="s">
        <v>1626</v>
      </c>
      <c r="C1101" s="137">
        <v>2017</v>
      </c>
      <c r="D1101" s="340">
        <v>2013.7</v>
      </c>
    </row>
    <row r="1102" spans="1:4" ht="26.25" customHeight="1" x14ac:dyDescent="0.2">
      <c r="A1102" s="137">
        <v>6</v>
      </c>
      <c r="B1102" s="140" t="s">
        <v>1627</v>
      </c>
      <c r="C1102" s="137">
        <v>2017</v>
      </c>
      <c r="D1102" s="340">
        <v>780.48</v>
      </c>
    </row>
    <row r="1103" spans="1:4" ht="26.25" customHeight="1" x14ac:dyDescent="0.2">
      <c r="A1103" s="137">
        <v>7</v>
      </c>
      <c r="B1103" s="140" t="s">
        <v>1627</v>
      </c>
      <c r="C1103" s="137">
        <v>2017</v>
      </c>
      <c r="D1103" s="340">
        <v>780.48</v>
      </c>
    </row>
    <row r="1104" spans="1:4" ht="26.25" customHeight="1" x14ac:dyDescent="0.2">
      <c r="A1104" s="137">
        <v>8</v>
      </c>
      <c r="B1104" s="140" t="s">
        <v>1628</v>
      </c>
      <c r="C1104" s="137">
        <v>2017</v>
      </c>
      <c r="D1104" s="340">
        <v>951.21</v>
      </c>
    </row>
    <row r="1105" spans="1:4" ht="26.25" customHeight="1" x14ac:dyDescent="0.2">
      <c r="A1105" s="137">
        <v>9</v>
      </c>
      <c r="B1105" s="140" t="s">
        <v>1628</v>
      </c>
      <c r="C1105" s="137">
        <v>2017</v>
      </c>
      <c r="D1105" s="340">
        <v>951.21</v>
      </c>
    </row>
    <row r="1106" spans="1:4" ht="26.25" customHeight="1" x14ac:dyDescent="0.2">
      <c r="A1106" s="137">
        <v>10</v>
      </c>
      <c r="B1106" s="140" t="s">
        <v>1629</v>
      </c>
      <c r="C1106" s="137">
        <v>2018</v>
      </c>
      <c r="D1106" s="340">
        <v>995.93</v>
      </c>
    </row>
    <row r="1107" spans="1:4" ht="26.25" customHeight="1" x14ac:dyDescent="0.2">
      <c r="A1107" s="137">
        <v>11</v>
      </c>
      <c r="B1107" s="140" t="s">
        <v>1630</v>
      </c>
      <c r="C1107" s="137">
        <v>2018</v>
      </c>
      <c r="D1107" s="340">
        <v>2519.5100000000002</v>
      </c>
    </row>
    <row r="1108" spans="1:4" ht="26.25" customHeight="1" x14ac:dyDescent="0.2">
      <c r="A1108" s="137">
        <v>12</v>
      </c>
      <c r="B1108" s="140" t="s">
        <v>1631</v>
      </c>
      <c r="C1108" s="137">
        <v>2018</v>
      </c>
      <c r="D1108" s="340">
        <v>721.95</v>
      </c>
    </row>
    <row r="1109" spans="1:4" ht="26.25" customHeight="1" x14ac:dyDescent="0.2">
      <c r="A1109" s="137"/>
      <c r="B1109" s="146" t="s">
        <v>457</v>
      </c>
      <c r="C1109" s="145"/>
      <c r="D1109" s="342">
        <f>SUM(D1097:D1108)</f>
        <v>15360.249999999998</v>
      </c>
    </row>
    <row r="1110" spans="1:4" ht="26.25" customHeight="1" x14ac:dyDescent="0.2">
      <c r="A1110" s="427" t="s">
        <v>1210</v>
      </c>
      <c r="B1110" s="427"/>
      <c r="C1110" s="427"/>
      <c r="D1110" s="427"/>
    </row>
    <row r="1111" spans="1:4" ht="26.25" customHeight="1" x14ac:dyDescent="0.2">
      <c r="A1111" s="137">
        <v>1</v>
      </c>
      <c r="B1111" s="140" t="s">
        <v>1632</v>
      </c>
      <c r="C1111" s="137">
        <v>2016</v>
      </c>
      <c r="D1111" s="340">
        <v>3453.53</v>
      </c>
    </row>
    <row r="1112" spans="1:4" ht="26.25" customHeight="1" x14ac:dyDescent="0.2">
      <c r="A1112" s="137"/>
      <c r="B1112" s="146" t="s">
        <v>457</v>
      </c>
      <c r="C1112" s="145"/>
      <c r="D1112" s="342">
        <f>SUM(D1111)</f>
        <v>3453.53</v>
      </c>
    </row>
    <row r="1113" spans="1:4" ht="26.25" customHeight="1" x14ac:dyDescent="0.2">
      <c r="A1113"/>
      <c r="B1113"/>
      <c r="C1113"/>
      <c r="D1113" s="359"/>
    </row>
    <row r="1114" spans="1:4" ht="26.25" customHeight="1" x14ac:dyDescent="0.2">
      <c r="A1114" s="428" t="s">
        <v>175</v>
      </c>
      <c r="B1114" s="428"/>
      <c r="C1114" s="428"/>
      <c r="D1114" s="428"/>
    </row>
    <row r="1115" spans="1:4" ht="26.25" customHeight="1" x14ac:dyDescent="0.2">
      <c r="A1115" s="427" t="s">
        <v>1163</v>
      </c>
      <c r="B1115" s="427"/>
      <c r="C1115" s="427"/>
      <c r="D1115" s="427"/>
    </row>
    <row r="1116" spans="1:4" ht="26.25" customHeight="1" x14ac:dyDescent="0.2">
      <c r="A1116" s="137">
        <v>1</v>
      </c>
      <c r="B1116" s="183" t="s">
        <v>1480</v>
      </c>
      <c r="C1116" s="184"/>
      <c r="D1116" s="361">
        <v>1965</v>
      </c>
    </row>
    <row r="1117" spans="1:4" ht="26.25" customHeight="1" x14ac:dyDescent="0.2">
      <c r="A1117" s="137"/>
      <c r="B1117" s="146" t="s">
        <v>457</v>
      </c>
      <c r="C1117" s="145"/>
      <c r="D1117" s="353">
        <f>SUM(D1116)</f>
        <v>1965</v>
      </c>
    </row>
    <row r="1118" spans="1:4" ht="26.25" customHeight="1" x14ac:dyDescent="0.2">
      <c r="A1118" s="152"/>
      <c r="B1118"/>
      <c r="C1118"/>
      <c r="D1118" s="359"/>
    </row>
    <row r="1119" spans="1:4" ht="26.25" customHeight="1" x14ac:dyDescent="0.2">
      <c r="A1119" s="428" t="s">
        <v>181</v>
      </c>
      <c r="B1119" s="428"/>
      <c r="C1119" s="428"/>
      <c r="D1119" s="428"/>
    </row>
    <row r="1120" spans="1:4" ht="26.25" customHeight="1" x14ac:dyDescent="0.2">
      <c r="A1120" s="427" t="s">
        <v>1014</v>
      </c>
      <c r="B1120" s="427"/>
      <c r="C1120" s="427"/>
      <c r="D1120" s="427"/>
    </row>
    <row r="1121" spans="1:4" ht="26.25" customHeight="1" x14ac:dyDescent="0.2">
      <c r="A1121" s="137">
        <v>1</v>
      </c>
      <c r="B1121" s="140" t="s">
        <v>1633</v>
      </c>
      <c r="C1121" s="137">
        <v>2014</v>
      </c>
      <c r="D1121" s="340">
        <v>2859</v>
      </c>
    </row>
    <row r="1122" spans="1:4" ht="26.25" customHeight="1" x14ac:dyDescent="0.2">
      <c r="A1122" s="137">
        <v>2</v>
      </c>
      <c r="B1122" s="140" t="s">
        <v>1634</v>
      </c>
      <c r="C1122" s="137">
        <v>2016</v>
      </c>
      <c r="D1122" s="340">
        <v>6000</v>
      </c>
    </row>
    <row r="1123" spans="1:4" ht="26.25" customHeight="1" x14ac:dyDescent="0.2">
      <c r="A1123" s="137"/>
      <c r="B1123" s="146" t="s">
        <v>457</v>
      </c>
      <c r="C1123" s="145"/>
      <c r="D1123" s="342">
        <f>SUM(D1121:D1122)</f>
        <v>8859</v>
      </c>
    </row>
    <row r="1124" spans="1:4" ht="26.25" customHeight="1" x14ac:dyDescent="0.2">
      <c r="A1124" s="427" t="s">
        <v>1163</v>
      </c>
      <c r="B1124" s="427"/>
      <c r="C1124" s="427"/>
      <c r="D1124" s="427"/>
    </row>
    <row r="1125" spans="1:4" ht="26.25" customHeight="1" x14ac:dyDescent="0.2">
      <c r="A1125" s="137">
        <v>1</v>
      </c>
      <c r="B1125" s="140" t="s">
        <v>1635</v>
      </c>
      <c r="C1125" s="137">
        <v>2014</v>
      </c>
      <c r="D1125" s="340">
        <v>3268.01</v>
      </c>
    </row>
    <row r="1126" spans="1:4" ht="26.25" customHeight="1" x14ac:dyDescent="0.2">
      <c r="A1126" s="137">
        <v>2</v>
      </c>
      <c r="B1126" s="140" t="s">
        <v>1636</v>
      </c>
      <c r="C1126" s="137">
        <v>2017</v>
      </c>
      <c r="D1126" s="340">
        <v>1500</v>
      </c>
    </row>
    <row r="1127" spans="1:4" ht="26.25" customHeight="1" x14ac:dyDescent="0.2">
      <c r="A1127" s="137">
        <v>3</v>
      </c>
      <c r="B1127" s="140" t="s">
        <v>1637</v>
      </c>
      <c r="C1127" s="137">
        <v>2017</v>
      </c>
      <c r="D1127" s="340">
        <v>1500</v>
      </c>
    </row>
    <row r="1128" spans="1:4" ht="26.25" customHeight="1" x14ac:dyDescent="0.2">
      <c r="A1128" s="137"/>
      <c r="B1128" s="146" t="s">
        <v>457</v>
      </c>
      <c r="C1128" s="145"/>
      <c r="D1128" s="342">
        <f>SUM(D1125:D1127)</f>
        <v>6268.01</v>
      </c>
    </row>
  </sheetData>
  <mergeCells count="107">
    <mergeCell ref="A11:D11"/>
    <mergeCell ref="A168:D168"/>
    <mergeCell ref="A221:D221"/>
    <mergeCell ref="B2:C2"/>
    <mergeCell ref="B3:C3"/>
    <mergeCell ref="B4:C4"/>
    <mergeCell ref="B5:C5"/>
    <mergeCell ref="A8:D8"/>
    <mergeCell ref="A10:D10"/>
    <mergeCell ref="A422:D422"/>
    <mergeCell ref="A226:D226"/>
    <mergeCell ref="A227:D227"/>
    <mergeCell ref="A269:D269"/>
    <mergeCell ref="A289:D289"/>
    <mergeCell ref="A290:D290"/>
    <mergeCell ref="A312:D312"/>
    <mergeCell ref="A317:D317"/>
    <mergeCell ref="A318:D318"/>
    <mergeCell ref="A330:D330"/>
    <mergeCell ref="A556:D556"/>
    <mergeCell ref="A565:D565"/>
    <mergeCell ref="A352:D352"/>
    <mergeCell ref="A356:D356"/>
    <mergeCell ref="A357:D357"/>
    <mergeCell ref="A397:D397"/>
    <mergeCell ref="A401:D401"/>
    <mergeCell ref="A405:D405"/>
    <mergeCell ref="A406:D406"/>
    <mergeCell ref="A418:D418"/>
    <mergeCell ref="A585:D585"/>
    <mergeCell ref="A589:D589"/>
    <mergeCell ref="A590:D590"/>
    <mergeCell ref="A423:D423"/>
    <mergeCell ref="A476:D476"/>
    <mergeCell ref="A481:D481"/>
    <mergeCell ref="A486:D486"/>
    <mergeCell ref="A487:D487"/>
    <mergeCell ref="A545:D545"/>
    <mergeCell ref="A555:D555"/>
    <mergeCell ref="A566:D566"/>
    <mergeCell ref="A570:D570"/>
    <mergeCell ref="A576:D576"/>
    <mergeCell ref="A577:D577"/>
    <mergeCell ref="A581:D581"/>
    <mergeCell ref="A582:D582"/>
    <mergeCell ref="A659:D659"/>
    <mergeCell ref="A599:D599"/>
    <mergeCell ref="A608:D608"/>
    <mergeCell ref="A609:D609"/>
    <mergeCell ref="A614:D614"/>
    <mergeCell ref="A619:D619"/>
    <mergeCell ref="A620:D620"/>
    <mergeCell ref="A623:D623"/>
    <mergeCell ref="A627:D627"/>
    <mergeCell ref="A628:D628"/>
    <mergeCell ref="A713:D713"/>
    <mergeCell ref="A718:D718"/>
    <mergeCell ref="A631:D631"/>
    <mergeCell ref="A636:D636"/>
    <mergeCell ref="A637:D637"/>
    <mergeCell ref="A640:D640"/>
    <mergeCell ref="A645:D645"/>
    <mergeCell ref="A646:D646"/>
    <mergeCell ref="A650:D650"/>
    <mergeCell ref="A658:D658"/>
    <mergeCell ref="A842:D842"/>
    <mergeCell ref="A891:D891"/>
    <mergeCell ref="A907:D907"/>
    <mergeCell ref="A669:D669"/>
    <mergeCell ref="A675:D675"/>
    <mergeCell ref="A676:D676"/>
    <mergeCell ref="A680:D680"/>
    <mergeCell ref="A686:D686"/>
    <mergeCell ref="A687:D687"/>
    <mergeCell ref="A706:D706"/>
    <mergeCell ref="A719:D719"/>
    <mergeCell ref="A774:D774"/>
    <mergeCell ref="A797:D797"/>
    <mergeCell ref="A798:D798"/>
    <mergeCell ref="A806:D806"/>
    <mergeCell ref="A841:D841"/>
    <mergeCell ref="A1084:D1084"/>
    <mergeCell ref="A913:D913"/>
    <mergeCell ref="A914:D914"/>
    <mergeCell ref="A949:D949"/>
    <mergeCell ref="A965:D965"/>
    <mergeCell ref="A973:D973"/>
    <mergeCell ref="A974:D974"/>
    <mergeCell ref="A990:D990"/>
    <mergeCell ref="A1010:D1010"/>
    <mergeCell ref="A1011:D1011"/>
    <mergeCell ref="A1120:D1120"/>
    <mergeCell ref="A1124:D1124"/>
    <mergeCell ref="A1031:D1031"/>
    <mergeCell ref="A1043:D1043"/>
    <mergeCell ref="A1048:D1048"/>
    <mergeCell ref="A1049:D1049"/>
    <mergeCell ref="A1052:D1052"/>
    <mergeCell ref="A1062:D1062"/>
    <mergeCell ref="A1063:D1063"/>
    <mergeCell ref="A1074:D1074"/>
    <mergeCell ref="A1085:D1085"/>
    <mergeCell ref="A1096:D1096"/>
    <mergeCell ref="A1110:D1110"/>
    <mergeCell ref="A1114:D1114"/>
    <mergeCell ref="A1115:D1115"/>
    <mergeCell ref="A1119:D1119"/>
  </mergeCells>
  <pageMargins left="0.70833333333333304" right="0.70833333333333304" top="0.74791666666666701" bottom="0.55000000000000004" header="0.51180555555555496" footer="0.51180555555555496"/>
  <pageSetup paperSize="0" scale="0" firstPageNumber="0" fitToHeight="6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7"/>
  <sheetViews>
    <sheetView topLeftCell="A31" zoomScale="80" zoomScaleNormal="80" zoomScalePageLayoutView="70" workbookViewId="0">
      <selection activeCell="D37" sqref="D37"/>
    </sheetView>
  </sheetViews>
  <sheetFormatPr defaultColWidth="9" defaultRowHeight="18" x14ac:dyDescent="0.25"/>
  <cols>
    <col min="1" max="1" width="5.28515625" style="185" customWidth="1"/>
    <col min="2" max="2" width="80.42578125" style="186" customWidth="1"/>
    <col min="3" max="3" width="24.140625" style="371" bestFit="1" customWidth="1"/>
    <col min="4" max="4" width="35.85546875" style="371" bestFit="1" customWidth="1"/>
    <col min="5" max="5" width="38" style="187" customWidth="1"/>
    <col min="6" max="6" width="17.85546875" style="186" customWidth="1"/>
    <col min="7" max="16384" width="9" style="186"/>
  </cols>
  <sheetData>
    <row r="1" spans="1:256" x14ac:dyDescent="0.25">
      <c r="A1"/>
      <c r="B1" s="188" t="s">
        <v>1638</v>
      </c>
      <c r="C1" s="359"/>
      <c r="D1" s="363"/>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x14ac:dyDescent="0.25">
      <c r="A2"/>
      <c r="B2" s="188"/>
      <c r="C2" s="359"/>
      <c r="D2" s="359"/>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x14ac:dyDescent="0.25">
      <c r="A3" s="437" t="s">
        <v>1639</v>
      </c>
      <c r="B3" s="437"/>
      <c r="C3" s="437"/>
      <c r="D3" s="437"/>
      <c r="E3" s="437"/>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6" x14ac:dyDescent="0.25">
      <c r="A4" s="189" t="s">
        <v>1010</v>
      </c>
      <c r="B4" s="189" t="s">
        <v>1640</v>
      </c>
      <c r="C4" s="364" t="s">
        <v>1641</v>
      </c>
      <c r="D4" s="364" t="s">
        <v>1642</v>
      </c>
      <c r="E4" s="190" t="s">
        <v>1643</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95" customFormat="1" ht="63.75" customHeight="1" x14ac:dyDescent="0.2">
      <c r="A5" s="191">
        <v>1</v>
      </c>
      <c r="B5" s="192" t="s">
        <v>1644</v>
      </c>
      <c r="C5" s="365">
        <v>16810595.989999998</v>
      </c>
      <c r="D5" s="366">
        <v>0</v>
      </c>
      <c r="E5" s="194" t="s">
        <v>1645</v>
      </c>
    </row>
    <row r="6" spans="1:256" s="195" customFormat="1" ht="26.25" customHeight="1" x14ac:dyDescent="0.2">
      <c r="A6" s="191">
        <v>2</v>
      </c>
      <c r="B6" s="196" t="s">
        <v>30</v>
      </c>
      <c r="C6" s="366">
        <v>2162316.7000000002</v>
      </c>
      <c r="D6" s="365">
        <v>1427071.55</v>
      </c>
      <c r="E6" s="193"/>
    </row>
    <row r="7" spans="1:256" s="195" customFormat="1" ht="26.25" customHeight="1" x14ac:dyDescent="0.2">
      <c r="A7" s="191">
        <v>3</v>
      </c>
      <c r="B7" s="197" t="s">
        <v>37</v>
      </c>
      <c r="C7" s="366">
        <v>64143.23</v>
      </c>
      <c r="D7" s="366">
        <v>0</v>
      </c>
      <c r="E7" s="193"/>
    </row>
    <row r="8" spans="1:256" s="195" customFormat="1" ht="26.25" customHeight="1" x14ac:dyDescent="0.2">
      <c r="A8" s="191">
        <v>4</v>
      </c>
      <c r="B8" s="196" t="s">
        <v>42</v>
      </c>
      <c r="C8" s="365">
        <v>672665.24</v>
      </c>
      <c r="D8" s="366">
        <v>0</v>
      </c>
      <c r="E8" s="193">
        <v>100000</v>
      </c>
    </row>
    <row r="9" spans="1:256" ht="26.25" customHeight="1" x14ac:dyDescent="0.25">
      <c r="A9" s="191">
        <v>5</v>
      </c>
      <c r="B9" s="198" t="s">
        <v>48</v>
      </c>
      <c r="C9" s="365">
        <v>1577604.61</v>
      </c>
      <c r="D9" s="365">
        <v>0</v>
      </c>
      <c r="E9" s="193"/>
    </row>
    <row r="10" spans="1:256" ht="34.5" customHeight="1" x14ac:dyDescent="0.25">
      <c r="A10" s="191">
        <v>6</v>
      </c>
      <c r="B10" s="196" t="s">
        <v>1646</v>
      </c>
      <c r="C10" s="367">
        <v>7437803.4800000004</v>
      </c>
      <c r="D10" s="368">
        <v>4829898.1399999997</v>
      </c>
      <c r="E10" s="114" t="s">
        <v>1647</v>
      </c>
    </row>
    <row r="11" spans="1:256" ht="26.25" customHeight="1" x14ac:dyDescent="0.25">
      <c r="A11" s="191">
        <v>7</v>
      </c>
      <c r="B11" s="196" t="s">
        <v>1648</v>
      </c>
      <c r="C11" s="366">
        <v>7303689.4299999997</v>
      </c>
      <c r="D11" s="365"/>
      <c r="E11" s="193">
        <v>65116</v>
      </c>
    </row>
    <row r="12" spans="1:256" ht="26.25" customHeight="1" x14ac:dyDescent="0.25">
      <c r="A12" s="191">
        <v>8</v>
      </c>
      <c r="B12" s="197" t="s">
        <v>59</v>
      </c>
      <c r="C12" s="365">
        <v>781453.17</v>
      </c>
      <c r="D12" s="365">
        <v>0</v>
      </c>
      <c r="E12" s="193"/>
    </row>
    <row r="13" spans="1:256" ht="26.25" customHeight="1" x14ac:dyDescent="0.25">
      <c r="A13" s="191">
        <v>9</v>
      </c>
      <c r="B13" s="197" t="s">
        <v>1649</v>
      </c>
      <c r="C13" s="368">
        <v>181429</v>
      </c>
      <c r="D13" s="368">
        <v>18000</v>
      </c>
      <c r="E13" s="193"/>
    </row>
    <row r="14" spans="1:256" ht="26.25" customHeight="1" x14ac:dyDescent="0.25">
      <c r="A14" s="191">
        <v>10</v>
      </c>
      <c r="B14" s="197" t="s">
        <v>76</v>
      </c>
      <c r="C14" s="366">
        <v>262314.65000000002</v>
      </c>
      <c r="D14" s="366">
        <v>0</v>
      </c>
      <c r="E14" s="193"/>
    </row>
    <row r="15" spans="1:256" ht="26.25" customHeight="1" x14ac:dyDescent="0.25">
      <c r="A15" s="191">
        <v>11</v>
      </c>
      <c r="B15" s="197" t="s">
        <v>653</v>
      </c>
      <c r="C15" s="365">
        <v>160300</v>
      </c>
      <c r="D15" s="365">
        <v>6000</v>
      </c>
      <c r="E15" s="193"/>
    </row>
    <row r="16" spans="1:256" ht="26.25" customHeight="1" x14ac:dyDescent="0.25">
      <c r="A16" s="191">
        <v>12</v>
      </c>
      <c r="B16" s="197" t="s">
        <v>662</v>
      </c>
      <c r="C16" s="366">
        <v>101390</v>
      </c>
      <c r="D16" s="365">
        <v>8000</v>
      </c>
      <c r="E16" s="193"/>
    </row>
    <row r="17" spans="1:5" ht="26.25" customHeight="1" x14ac:dyDescent="0.25">
      <c r="A17" s="191">
        <v>13</v>
      </c>
      <c r="B17" s="197" t="s">
        <v>1405</v>
      </c>
      <c r="C17" s="365">
        <v>121704.04</v>
      </c>
      <c r="D17" s="365">
        <v>3000</v>
      </c>
      <c r="E17" s="193"/>
    </row>
    <row r="18" spans="1:5" ht="26.25" customHeight="1" x14ac:dyDescent="0.25">
      <c r="A18" s="191">
        <v>14</v>
      </c>
      <c r="B18" s="197" t="s">
        <v>94</v>
      </c>
      <c r="C18" s="365">
        <v>61493.72</v>
      </c>
      <c r="D18" s="365">
        <v>0</v>
      </c>
      <c r="E18" s="193"/>
    </row>
    <row r="19" spans="1:5" ht="26.25" customHeight="1" x14ac:dyDescent="0.25">
      <c r="A19" s="191">
        <v>15</v>
      </c>
      <c r="B19" s="197" t="s">
        <v>98</v>
      </c>
      <c r="C19" s="365">
        <v>133364.66</v>
      </c>
      <c r="D19" s="366">
        <v>0</v>
      </c>
      <c r="E19" s="193"/>
    </row>
    <row r="20" spans="1:5" ht="26.25" customHeight="1" x14ac:dyDescent="0.25">
      <c r="A20" s="191">
        <v>16</v>
      </c>
      <c r="B20" s="197" t="s">
        <v>102</v>
      </c>
      <c r="C20" s="366">
        <v>90318.94</v>
      </c>
      <c r="D20" s="366">
        <v>0</v>
      </c>
      <c r="E20" s="193"/>
    </row>
    <row r="21" spans="1:5" ht="26.25" customHeight="1" x14ac:dyDescent="0.25">
      <c r="A21" s="191">
        <v>17</v>
      </c>
      <c r="B21" s="197" t="s">
        <v>106</v>
      </c>
      <c r="C21" s="365">
        <v>80824.320000000007</v>
      </c>
      <c r="D21" s="365">
        <v>800</v>
      </c>
      <c r="E21" s="193"/>
    </row>
    <row r="22" spans="1:5" ht="26.25" customHeight="1" x14ac:dyDescent="0.25">
      <c r="A22" s="191">
        <v>18</v>
      </c>
      <c r="B22" s="197" t="s">
        <v>110</v>
      </c>
      <c r="C22" s="365">
        <v>34000</v>
      </c>
      <c r="D22" s="366">
        <v>0</v>
      </c>
      <c r="E22" s="193"/>
    </row>
    <row r="23" spans="1:5" ht="26.25" customHeight="1" x14ac:dyDescent="0.25">
      <c r="A23" s="191">
        <v>19</v>
      </c>
      <c r="B23" s="197" t="s">
        <v>113</v>
      </c>
      <c r="C23" s="365">
        <v>211588.47</v>
      </c>
      <c r="D23" s="366">
        <v>0</v>
      </c>
      <c r="E23" s="193"/>
    </row>
    <row r="24" spans="1:5" ht="26.25" customHeight="1" x14ac:dyDescent="0.25">
      <c r="A24" s="191">
        <v>20</v>
      </c>
      <c r="B24" s="197" t="s">
        <v>117</v>
      </c>
      <c r="C24" s="366">
        <v>538683.38</v>
      </c>
      <c r="D24" s="366">
        <v>0</v>
      </c>
      <c r="E24" s="193"/>
    </row>
    <row r="25" spans="1:5" ht="26.25" customHeight="1" x14ac:dyDescent="0.25">
      <c r="A25" s="191">
        <v>21</v>
      </c>
      <c r="B25" s="197" t="s">
        <v>123</v>
      </c>
      <c r="C25" s="366">
        <v>842515.47</v>
      </c>
      <c r="D25" s="366">
        <v>0</v>
      </c>
      <c r="E25" s="193"/>
    </row>
    <row r="26" spans="1:5" ht="26.25" customHeight="1" x14ac:dyDescent="0.25">
      <c r="A26" s="191">
        <v>22</v>
      </c>
      <c r="B26" s="197" t="s">
        <v>130</v>
      </c>
      <c r="C26" s="367">
        <v>1679613.39</v>
      </c>
      <c r="D26" s="368">
        <v>249530.36</v>
      </c>
      <c r="E26" s="193"/>
    </row>
    <row r="27" spans="1:5" ht="36" customHeight="1" x14ac:dyDescent="0.25">
      <c r="A27" s="191">
        <v>23</v>
      </c>
      <c r="B27" s="197" t="s">
        <v>136</v>
      </c>
      <c r="C27" s="366">
        <v>2006140.8</v>
      </c>
      <c r="D27" s="365">
        <v>76586.3</v>
      </c>
      <c r="E27" s="193"/>
    </row>
    <row r="28" spans="1:5" ht="44.25" customHeight="1" x14ac:dyDescent="0.25">
      <c r="A28" s="191">
        <v>24</v>
      </c>
      <c r="B28" s="197" t="s">
        <v>143</v>
      </c>
      <c r="C28" s="367">
        <v>540541.59</v>
      </c>
      <c r="D28" s="368">
        <v>100000</v>
      </c>
      <c r="E28" s="193"/>
    </row>
    <row r="29" spans="1:5" ht="26.25" customHeight="1" x14ac:dyDescent="0.25">
      <c r="A29" s="191">
        <v>25</v>
      </c>
      <c r="B29" s="197" t="s">
        <v>147</v>
      </c>
      <c r="C29" s="367">
        <v>887332.31</v>
      </c>
      <c r="D29" s="368">
        <v>127120.29</v>
      </c>
      <c r="E29" s="193"/>
    </row>
    <row r="30" spans="1:5" ht="39.75" customHeight="1" x14ac:dyDescent="0.25">
      <c r="A30" s="191">
        <v>26</v>
      </c>
      <c r="B30" s="197" t="s">
        <v>152</v>
      </c>
      <c r="C30" s="366">
        <v>577806.80000000005</v>
      </c>
      <c r="D30" s="366">
        <v>155806.79999999999</v>
      </c>
      <c r="E30" s="193"/>
    </row>
    <row r="31" spans="1:5" ht="26.25" customHeight="1" x14ac:dyDescent="0.25">
      <c r="A31" s="191">
        <v>27</v>
      </c>
      <c r="B31" s="197" t="s">
        <v>895</v>
      </c>
      <c r="C31" s="367">
        <v>460470.34</v>
      </c>
      <c r="D31" s="368">
        <v>60511.08</v>
      </c>
      <c r="E31" s="193"/>
    </row>
    <row r="32" spans="1:5" ht="26.25" customHeight="1" x14ac:dyDescent="0.25">
      <c r="A32" s="191">
        <v>28</v>
      </c>
      <c r="B32" s="197" t="s">
        <v>161</v>
      </c>
      <c r="C32" s="367">
        <v>407464.73</v>
      </c>
      <c r="D32" s="368">
        <v>67012</v>
      </c>
      <c r="E32" s="193"/>
    </row>
    <row r="33" spans="1:5" ht="26.25" customHeight="1" x14ac:dyDescent="0.25">
      <c r="A33" s="191">
        <v>29</v>
      </c>
      <c r="B33" s="197" t="s">
        <v>166</v>
      </c>
      <c r="C33" s="365">
        <v>1235218.8899999999</v>
      </c>
      <c r="D33" s="366">
        <v>0</v>
      </c>
      <c r="E33" s="193"/>
    </row>
    <row r="34" spans="1:5" ht="26.25" customHeight="1" x14ac:dyDescent="0.25">
      <c r="A34" s="191">
        <v>30</v>
      </c>
      <c r="B34" s="197" t="s">
        <v>172</v>
      </c>
      <c r="C34" s="366">
        <v>1425287.89</v>
      </c>
      <c r="D34" s="366">
        <v>0</v>
      </c>
      <c r="E34" s="193"/>
    </row>
    <row r="35" spans="1:5" ht="32.25" customHeight="1" x14ac:dyDescent="0.25">
      <c r="A35" s="191">
        <v>31</v>
      </c>
      <c r="B35" s="197" t="s">
        <v>175</v>
      </c>
      <c r="C35" s="369">
        <v>718151.84</v>
      </c>
      <c r="D35" s="365"/>
      <c r="E35" s="193"/>
    </row>
    <row r="36" spans="1:5" ht="26.25" customHeight="1" x14ac:dyDescent="0.25">
      <c r="A36" s="191">
        <v>32</v>
      </c>
      <c r="B36" s="197" t="s">
        <v>181</v>
      </c>
      <c r="C36" s="366">
        <v>492802.52</v>
      </c>
      <c r="D36" s="366">
        <v>0</v>
      </c>
      <c r="E36" s="193"/>
    </row>
    <row r="37" spans="1:5" ht="37.5" customHeight="1" x14ac:dyDescent="0.25">
      <c r="B37" s="199" t="s">
        <v>1363</v>
      </c>
      <c r="C37" s="370">
        <f>SUM(C5:C36)</f>
        <v>50061029.599999994</v>
      </c>
      <c r="D37" s="370">
        <f>SUM(D5:D36)</f>
        <v>7129336.5199999996</v>
      </c>
    </row>
  </sheetData>
  <mergeCells count="1">
    <mergeCell ref="A3:E3"/>
  </mergeCells>
  <printOptions horizontalCentered="1"/>
  <pageMargins left="0.78749999999999998" right="0.78749999999999998" top="0.45972222222222198" bottom="0.29027777777777802"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topLeftCell="A28" zoomScale="85" zoomScaleNormal="85" zoomScalePageLayoutView="70" workbookViewId="0">
      <selection activeCell="G13" sqref="G13"/>
    </sheetView>
  </sheetViews>
  <sheetFormatPr defaultColWidth="9" defaultRowHeight="20.25" x14ac:dyDescent="0.3"/>
  <cols>
    <col min="1" max="1" width="4.85546875" style="200" customWidth="1"/>
    <col min="2" max="2" width="53.5703125" style="201" customWidth="1"/>
    <col min="3" max="3" width="28" style="202" customWidth="1"/>
    <col min="4" max="4" width="25.5703125" style="202" customWidth="1"/>
    <col min="5" max="5" width="13.28515625" style="203" customWidth="1"/>
    <col min="6" max="6" width="31" style="200" customWidth="1"/>
    <col min="7" max="7" width="27.7109375" style="395" customWidth="1"/>
    <col min="8" max="8" width="31.85546875" style="200" customWidth="1"/>
    <col min="9" max="9" width="19.140625" style="200" customWidth="1"/>
    <col min="10" max="10" width="37.5703125" style="200" customWidth="1"/>
    <col min="11" max="16384" width="9" style="200"/>
  </cols>
  <sheetData>
    <row r="1" spans="1:256" ht="18.75" customHeight="1" x14ac:dyDescent="0.3">
      <c r="A1"/>
      <c r="B1" s="204" t="s">
        <v>1650</v>
      </c>
      <c r="C1"/>
      <c r="D1"/>
      <c r="E1"/>
      <c r="F1"/>
      <c r="G1" s="359"/>
      <c r="H1"/>
      <c r="I1" s="205"/>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69.75" customHeight="1" x14ac:dyDescent="0.3">
      <c r="A2" s="206" t="s">
        <v>2</v>
      </c>
      <c r="B2" s="207" t="s">
        <v>1651</v>
      </c>
      <c r="C2" s="208" t="s">
        <v>1652</v>
      </c>
      <c r="D2" s="208" t="s">
        <v>1653</v>
      </c>
      <c r="E2" s="209" t="s">
        <v>1012</v>
      </c>
      <c r="F2" s="210" t="s">
        <v>1654</v>
      </c>
      <c r="G2" s="372" t="s">
        <v>197</v>
      </c>
      <c r="H2" s="210" t="s">
        <v>1655</v>
      </c>
      <c r="I2" s="210" t="s">
        <v>1656</v>
      </c>
      <c r="J2" s="210" t="s">
        <v>1657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ustomHeight="1" x14ac:dyDescent="0.3">
      <c r="A3" s="438" t="s">
        <v>48</v>
      </c>
      <c r="B3" s="438"/>
      <c r="C3" s="438"/>
      <c r="D3" s="438"/>
      <c r="E3" s="211"/>
      <c r="F3" s="212"/>
      <c r="G3" s="373"/>
      <c r="H3" s="212"/>
      <c r="I3" s="212"/>
      <c r="J3" s="21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219" customFormat="1" ht="18.75" customHeight="1" x14ac:dyDescent="0.2">
      <c r="A4" s="213">
        <v>1</v>
      </c>
      <c r="B4" s="214" t="s">
        <v>1658</v>
      </c>
      <c r="C4" s="215" t="s">
        <v>1659</v>
      </c>
      <c r="D4" s="215" t="s">
        <v>1660</v>
      </c>
      <c r="E4" s="216">
        <v>1998</v>
      </c>
      <c r="F4" s="217" t="s">
        <v>1661</v>
      </c>
      <c r="G4" s="374">
        <v>12300</v>
      </c>
      <c r="H4" s="218" t="s">
        <v>1662</v>
      </c>
      <c r="I4" s="440" t="s">
        <v>1663</v>
      </c>
      <c r="J4" s="441" t="s">
        <v>1664</v>
      </c>
    </row>
    <row r="5" spans="1:256" ht="18.75" customHeight="1" x14ac:dyDescent="0.3">
      <c r="A5" s="213">
        <v>2</v>
      </c>
      <c r="B5" s="220" t="s">
        <v>1665</v>
      </c>
      <c r="C5" s="221" t="s">
        <v>1666</v>
      </c>
      <c r="D5" s="221" t="s">
        <v>1667</v>
      </c>
      <c r="E5" s="216">
        <v>1998</v>
      </c>
      <c r="F5" s="222" t="s">
        <v>1668</v>
      </c>
      <c r="G5" s="375">
        <v>61500</v>
      </c>
      <c r="H5" s="442" t="s">
        <v>1669</v>
      </c>
      <c r="I5" s="440"/>
      <c r="J5" s="441"/>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75" customHeight="1" x14ac:dyDescent="0.3">
      <c r="A6" s="213">
        <v>3</v>
      </c>
      <c r="B6" s="220" t="s">
        <v>1665</v>
      </c>
      <c r="C6" s="221" t="s">
        <v>1670</v>
      </c>
      <c r="D6" s="221" t="s">
        <v>1671</v>
      </c>
      <c r="E6" s="216">
        <v>1998</v>
      </c>
      <c r="F6" s="222" t="s">
        <v>1668</v>
      </c>
      <c r="G6" s="375">
        <v>61500</v>
      </c>
      <c r="H6" s="442"/>
      <c r="I6" s="440"/>
      <c r="J6" s="44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75" customHeight="1" x14ac:dyDescent="0.3">
      <c r="A7" s="213">
        <v>4</v>
      </c>
      <c r="B7" s="220" t="s">
        <v>1672</v>
      </c>
      <c r="C7" s="221">
        <v>96408918</v>
      </c>
      <c r="D7" s="221" t="s">
        <v>1673</v>
      </c>
      <c r="E7" s="216" t="s">
        <v>583</v>
      </c>
      <c r="F7" s="222" t="s">
        <v>1674</v>
      </c>
      <c r="G7" s="376">
        <v>6150</v>
      </c>
      <c r="H7" s="222" t="s">
        <v>1675</v>
      </c>
      <c r="I7" s="440"/>
      <c r="J7" s="44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75" customHeight="1" x14ac:dyDescent="0.3">
      <c r="A8" s="213">
        <v>5</v>
      </c>
      <c r="B8" s="220" t="s">
        <v>1676</v>
      </c>
      <c r="C8" s="221">
        <v>96408918</v>
      </c>
      <c r="D8" s="221" t="s">
        <v>1673</v>
      </c>
      <c r="E8" s="216" t="s">
        <v>583</v>
      </c>
      <c r="F8" s="222" t="s">
        <v>1674</v>
      </c>
      <c r="G8" s="376">
        <v>6150</v>
      </c>
      <c r="H8" s="222" t="s">
        <v>1675</v>
      </c>
      <c r="I8" s="440"/>
      <c r="J8" s="441"/>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75" customHeight="1" x14ac:dyDescent="0.3">
      <c r="A9" s="213">
        <v>6</v>
      </c>
      <c r="B9" s="220" t="s">
        <v>1677</v>
      </c>
      <c r="C9" s="221">
        <v>3070000</v>
      </c>
      <c r="D9" s="221" t="s">
        <v>1678</v>
      </c>
      <c r="E9" s="216" t="s">
        <v>583</v>
      </c>
      <c r="F9" s="222" t="s">
        <v>1679</v>
      </c>
      <c r="G9" s="376">
        <v>24600</v>
      </c>
      <c r="H9" s="222" t="s">
        <v>583</v>
      </c>
      <c r="I9" s="440"/>
      <c r="J9" s="441"/>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75" customHeight="1" x14ac:dyDescent="0.3">
      <c r="A10" s="213">
        <v>7</v>
      </c>
      <c r="B10" s="220" t="s">
        <v>1680</v>
      </c>
      <c r="C10" s="221">
        <v>52001127</v>
      </c>
      <c r="D10" s="221" t="s">
        <v>1681</v>
      </c>
      <c r="E10" s="216" t="s">
        <v>583</v>
      </c>
      <c r="F10" s="222" t="s">
        <v>1674</v>
      </c>
      <c r="G10" s="376">
        <v>8487</v>
      </c>
      <c r="H10" s="222" t="s">
        <v>1675</v>
      </c>
      <c r="I10" s="440"/>
      <c r="J10" s="44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75" customHeight="1" x14ac:dyDescent="0.3">
      <c r="A11" s="213">
        <v>8</v>
      </c>
      <c r="B11" s="220" t="s">
        <v>1682</v>
      </c>
      <c r="C11" s="221" t="s">
        <v>1683</v>
      </c>
      <c r="D11" s="221" t="s">
        <v>1684</v>
      </c>
      <c r="E11" s="216" t="s">
        <v>583</v>
      </c>
      <c r="F11" s="222" t="s">
        <v>1685</v>
      </c>
      <c r="G11" s="376">
        <v>2829</v>
      </c>
      <c r="H11" s="222" t="s">
        <v>1675</v>
      </c>
      <c r="I11" s="440"/>
      <c r="J11" s="44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75" customHeight="1" x14ac:dyDescent="0.3">
      <c r="A12" s="213">
        <v>9</v>
      </c>
      <c r="B12" s="220" t="s">
        <v>1686</v>
      </c>
      <c r="C12" s="221">
        <v>59643500</v>
      </c>
      <c r="D12" s="221" t="s">
        <v>1687</v>
      </c>
      <c r="E12" s="216" t="s">
        <v>583</v>
      </c>
      <c r="F12" s="223" t="s">
        <v>1674</v>
      </c>
      <c r="G12" s="376">
        <v>1353</v>
      </c>
      <c r="H12" s="222" t="s">
        <v>1675</v>
      </c>
      <c r="I12" s="440"/>
      <c r="J12" s="44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75" customHeight="1" x14ac:dyDescent="0.3">
      <c r="A13"/>
      <c r="B13" s="224"/>
      <c r="C13" s="225"/>
      <c r="D13" s="225"/>
      <c r="E13" s="226"/>
      <c r="F13" s="227" t="s">
        <v>457</v>
      </c>
      <c r="G13" s="377">
        <f>SUM(G4:G12)</f>
        <v>184869</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75" customHeight="1" x14ac:dyDescent="0.3">
      <c r="A14"/>
      <c r="B14" s="224"/>
      <c r="C14" s="225"/>
      <c r="D14" s="225"/>
      <c r="E14" s="225"/>
      <c r="F14" s="225"/>
      <c r="G14" s="378"/>
      <c r="H14" s="22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75" customHeight="1" x14ac:dyDescent="0.3">
      <c r="A15" s="438" t="s">
        <v>59</v>
      </c>
      <c r="B15" s="438"/>
      <c r="C15" s="438"/>
      <c r="D15" s="438"/>
      <c r="E15" s="228"/>
      <c r="F15" s="229"/>
      <c r="G15" s="379"/>
      <c r="H15" s="229"/>
      <c r="I15" s="229"/>
      <c r="J15" s="229"/>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232" customFormat="1" ht="30.75" customHeight="1" x14ac:dyDescent="0.2">
      <c r="A16" s="213">
        <v>1</v>
      </c>
      <c r="B16" s="214" t="s">
        <v>1688</v>
      </c>
      <c r="C16" s="215" t="s">
        <v>1689</v>
      </c>
      <c r="D16" s="215" t="s">
        <v>1690</v>
      </c>
      <c r="E16" s="230">
        <v>2009</v>
      </c>
      <c r="F16" s="231" t="s">
        <v>1691</v>
      </c>
      <c r="G16" s="380">
        <v>73146.8</v>
      </c>
      <c r="H16" s="217"/>
      <c r="I16" s="217" t="s">
        <v>329</v>
      </c>
      <c r="J16" s="217" t="s">
        <v>720</v>
      </c>
    </row>
    <row r="17" spans="1:256" ht="18.75" customHeight="1" x14ac:dyDescent="0.3">
      <c r="A17"/>
      <c r="B17" s="224"/>
      <c r="C17" s="225"/>
      <c r="D17" s="225"/>
      <c r="E17" s="226"/>
      <c r="F17" s="227" t="s">
        <v>457</v>
      </c>
      <c r="G17" s="377">
        <f>SUM(G16)</f>
        <v>73146.8</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x14ac:dyDescent="0.3">
      <c r="A18"/>
      <c r="B18" s="224"/>
      <c r="C18" s="225"/>
      <c r="D18" s="225"/>
      <c r="E18" s="226"/>
      <c r="F18" s="226"/>
      <c r="G18" s="378"/>
      <c r="H18" s="226"/>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234" customFormat="1" ht="18.75" customHeight="1" x14ac:dyDescent="0.2">
      <c r="A19" s="438" t="s">
        <v>1692</v>
      </c>
      <c r="B19" s="438"/>
      <c r="C19" s="438"/>
      <c r="D19" s="438"/>
      <c r="E19" s="228"/>
      <c r="F19" s="229"/>
      <c r="G19" s="381"/>
      <c r="H19" s="233"/>
      <c r="I19" s="233"/>
      <c r="J19" s="233"/>
    </row>
    <row r="20" spans="1:256" s="237" customFormat="1" ht="29.25" customHeight="1" x14ac:dyDescent="0.2">
      <c r="A20" s="213">
        <v>1</v>
      </c>
      <c r="B20" s="235" t="s">
        <v>1693</v>
      </c>
      <c r="C20" s="215" t="s">
        <v>1694</v>
      </c>
      <c r="D20" s="215"/>
      <c r="E20" s="230">
        <v>2015</v>
      </c>
      <c r="F20" s="231" t="s">
        <v>1695</v>
      </c>
      <c r="G20" s="382">
        <v>4500</v>
      </c>
      <c r="H20" s="236"/>
      <c r="I20" s="236" t="s">
        <v>28</v>
      </c>
      <c r="J20" s="236" t="s">
        <v>1696</v>
      </c>
    </row>
    <row r="21" spans="1:256" ht="18.75" customHeight="1" x14ac:dyDescent="0.3">
      <c r="A21"/>
      <c r="B21" s="224"/>
      <c r="C21" s="225"/>
      <c r="D21" s="225"/>
      <c r="E21" s="226"/>
      <c r="F21" s="227" t="s">
        <v>457</v>
      </c>
      <c r="G21" s="377">
        <f>SUM(G20)</f>
        <v>4500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8.75" customHeight="1" x14ac:dyDescent="0.3">
      <c r="A22"/>
      <c r="B22" s="224"/>
      <c r="C22" s="225"/>
      <c r="D22" s="225"/>
      <c r="E22" s="226"/>
      <c r="F22" s="226"/>
      <c r="G22" s="378"/>
      <c r="H22" s="22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234" customFormat="1" ht="18.75" customHeight="1" x14ac:dyDescent="0.2">
      <c r="A23" s="438" t="s">
        <v>1697</v>
      </c>
      <c r="B23" s="438"/>
      <c r="C23" s="438"/>
      <c r="D23" s="438"/>
      <c r="E23" s="228"/>
      <c r="F23" s="229"/>
      <c r="G23" s="381"/>
      <c r="H23" s="233"/>
      <c r="I23" s="233"/>
      <c r="J23" s="233"/>
    </row>
    <row r="24" spans="1:256" s="237" customFormat="1" ht="24.75" customHeight="1" x14ac:dyDescent="0.2">
      <c r="A24" s="213">
        <v>1</v>
      </c>
      <c r="B24" s="235" t="s">
        <v>1698</v>
      </c>
      <c r="C24" s="238" t="s">
        <v>1699</v>
      </c>
      <c r="D24" s="238" t="s">
        <v>1700</v>
      </c>
      <c r="E24" s="216">
        <v>1999</v>
      </c>
      <c r="F24" s="217" t="s">
        <v>1701</v>
      </c>
      <c r="G24" s="383">
        <v>6265</v>
      </c>
      <c r="H24" s="236" t="s">
        <v>1702</v>
      </c>
      <c r="I24" s="236" t="s">
        <v>1703</v>
      </c>
      <c r="J24" s="236" t="s">
        <v>674</v>
      </c>
    </row>
    <row r="25" spans="1:256" s="237" customFormat="1" ht="24.75" customHeight="1" x14ac:dyDescent="0.2">
      <c r="A25" s="213">
        <v>4</v>
      </c>
      <c r="B25" s="235" t="s">
        <v>1704</v>
      </c>
      <c r="C25" s="238"/>
      <c r="D25" s="238"/>
      <c r="E25" s="216"/>
      <c r="F25" s="217"/>
      <c r="G25" s="383">
        <v>1000</v>
      </c>
      <c r="H25" s="236"/>
      <c r="I25" s="236"/>
      <c r="J25" s="236"/>
    </row>
    <row r="26" spans="1:256" ht="18.75" customHeight="1" x14ac:dyDescent="0.3">
      <c r="A26"/>
      <c r="B26" s="224"/>
      <c r="C26" s="225"/>
      <c r="D26" s="225"/>
      <c r="E26" s="226"/>
      <c r="F26" s="227" t="s">
        <v>457</v>
      </c>
      <c r="G26" s="377">
        <f>SUM(G24:G25)</f>
        <v>7265</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8.75" customHeight="1" x14ac:dyDescent="0.3">
      <c r="A27"/>
      <c r="B27" s="224"/>
      <c r="C27" s="225"/>
      <c r="D27" s="225"/>
      <c r="E27" s="226"/>
      <c r="F27" s="226"/>
      <c r="G27" s="378"/>
      <c r="H27" s="22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34" customFormat="1" ht="18.75" customHeight="1" x14ac:dyDescent="0.2">
      <c r="A28" s="438" t="s">
        <v>1705</v>
      </c>
      <c r="B28" s="438"/>
      <c r="C28" s="438"/>
      <c r="D28" s="438"/>
      <c r="E28" s="228"/>
      <c r="F28" s="229"/>
      <c r="G28" s="381"/>
      <c r="H28" s="233"/>
      <c r="I28" s="233"/>
      <c r="J28" s="233"/>
    </row>
    <row r="29" spans="1:256" s="232" customFormat="1" ht="27" customHeight="1" x14ac:dyDescent="0.2">
      <c r="A29" s="213">
        <v>1</v>
      </c>
      <c r="B29" s="235" t="s">
        <v>1706</v>
      </c>
      <c r="C29" s="238" t="s">
        <v>1707</v>
      </c>
      <c r="D29" s="238" t="s">
        <v>1708</v>
      </c>
      <c r="E29" s="216">
        <v>2015</v>
      </c>
      <c r="F29" s="217" t="s">
        <v>1709</v>
      </c>
      <c r="G29" s="383">
        <v>3450</v>
      </c>
      <c r="H29" s="236" t="s">
        <v>1710</v>
      </c>
      <c r="I29" s="236" t="s">
        <v>28</v>
      </c>
      <c r="J29" s="236" t="s">
        <v>1711</v>
      </c>
    </row>
    <row r="30" spans="1:256" ht="19.5" customHeight="1" x14ac:dyDescent="0.3">
      <c r="A30"/>
      <c r="B30" s="224"/>
      <c r="C30" s="225"/>
      <c r="D30" s="225"/>
      <c r="E30" s="226"/>
      <c r="F30" s="227" t="s">
        <v>457</v>
      </c>
      <c r="G30" s="377">
        <f>SUM(G29)</f>
        <v>3450</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x14ac:dyDescent="0.3">
      <c r="A31"/>
      <c r="B31"/>
      <c r="C31"/>
      <c r="D31"/>
      <c r="E31"/>
      <c r="F31" s="239"/>
      <c r="G31" s="384"/>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x14ac:dyDescent="0.3">
      <c r="A32" s="438" t="s">
        <v>181</v>
      </c>
      <c r="B32" s="438"/>
      <c r="C32" s="438"/>
      <c r="D32" s="438"/>
      <c r="E32" s="240"/>
      <c r="F32" s="241"/>
      <c r="G32" s="385"/>
      <c r="H32" s="241"/>
      <c r="I32" s="241"/>
      <c r="J32" s="24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237" customFormat="1" ht="18.75" customHeight="1" x14ac:dyDescent="0.3">
      <c r="A33" s="66" t="s">
        <v>1712</v>
      </c>
      <c r="B33" s="243" t="s">
        <v>1713</v>
      </c>
      <c r="C33" s="244"/>
      <c r="D33" s="244"/>
      <c r="E33" s="244">
        <v>2017</v>
      </c>
      <c r="F33" s="244"/>
      <c r="G33" s="386">
        <v>14000</v>
      </c>
      <c r="H33" s="245"/>
      <c r="I33" s="246" t="s">
        <v>28</v>
      </c>
      <c r="J33" s="247" t="s">
        <v>1714</v>
      </c>
      <c r="K33" s="248"/>
    </row>
    <row r="34" spans="1:256" s="237" customFormat="1" ht="18.75" customHeight="1" x14ac:dyDescent="0.3">
      <c r="A34" s="66" t="s">
        <v>1715</v>
      </c>
      <c r="B34" s="243" t="s">
        <v>1713</v>
      </c>
      <c r="C34" s="244"/>
      <c r="D34" s="244"/>
      <c r="E34" s="244">
        <v>2017</v>
      </c>
      <c r="F34" s="244"/>
      <c r="G34" s="386">
        <v>10500</v>
      </c>
      <c r="H34" s="245"/>
      <c r="I34" s="246" t="s">
        <v>28</v>
      </c>
      <c r="J34" s="247" t="s">
        <v>1716</v>
      </c>
      <c r="K34" s="248"/>
    </row>
    <row r="35" spans="1:256" ht="18.75" customHeight="1" x14ac:dyDescent="0.3">
      <c r="A35"/>
      <c r="B35"/>
      <c r="C35"/>
      <c r="D35"/>
      <c r="E35"/>
      <c r="F35" s="249" t="s">
        <v>457</v>
      </c>
      <c r="G35" s="387">
        <f>SUM(G33:G34)</f>
        <v>24500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x14ac:dyDescent="0.3">
      <c r="A36"/>
      <c r="B36"/>
      <c r="C36" s="232"/>
      <c r="D36" s="232"/>
      <c r="E36" s="232"/>
      <c r="F36"/>
      <c r="G36" s="359"/>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x14ac:dyDescent="0.3">
      <c r="A37" s="250" t="s">
        <v>1644</v>
      </c>
      <c r="B37" s="251"/>
      <c r="C37" s="252"/>
      <c r="D37" s="252"/>
      <c r="E37" s="252"/>
      <c r="F37" s="252"/>
      <c r="G37" s="388"/>
      <c r="H37" s="251"/>
      <c r="I37" s="251"/>
      <c r="J37" s="25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237" customFormat="1" ht="18.75" customHeight="1" x14ac:dyDescent="0.2">
      <c r="A38" s="213">
        <v>25</v>
      </c>
      <c r="B38" s="253" t="s">
        <v>1717</v>
      </c>
      <c r="C38" s="254" t="s">
        <v>1718</v>
      </c>
      <c r="D38" s="254"/>
      <c r="E38" s="255">
        <v>2014</v>
      </c>
      <c r="F38" s="222" t="s">
        <v>1719</v>
      </c>
      <c r="G38" s="389">
        <v>24477</v>
      </c>
      <c r="H38" s="256"/>
      <c r="I38" s="257" t="s">
        <v>329</v>
      </c>
      <c r="J38" s="258" t="s">
        <v>1720</v>
      </c>
    </row>
    <row r="39" spans="1:256" ht="18.75" customHeight="1" x14ac:dyDescent="0.3">
      <c r="A39" s="213">
        <v>34</v>
      </c>
      <c r="B39" s="253" t="s">
        <v>1721</v>
      </c>
      <c r="C39" s="254" t="s">
        <v>1722</v>
      </c>
      <c r="D39" s="254"/>
      <c r="E39" s="255">
        <v>2016</v>
      </c>
      <c r="F39" s="222" t="s">
        <v>1723</v>
      </c>
      <c r="G39" s="390">
        <v>5131.5600000000004</v>
      </c>
      <c r="H39" s="256"/>
      <c r="I39" s="231" t="s">
        <v>329</v>
      </c>
      <c r="J39" s="258" t="s">
        <v>1724</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75" customHeight="1" x14ac:dyDescent="0.3">
      <c r="A40" s="213">
        <v>35</v>
      </c>
      <c r="B40" s="253" t="s">
        <v>1721</v>
      </c>
      <c r="C40" s="254" t="s">
        <v>1725</v>
      </c>
      <c r="D40" s="254"/>
      <c r="E40" s="255">
        <v>2016</v>
      </c>
      <c r="F40" s="222" t="s">
        <v>1723</v>
      </c>
      <c r="G40" s="390">
        <v>5131.5600000000004</v>
      </c>
      <c r="H40" s="256"/>
      <c r="I40" s="231" t="s">
        <v>329</v>
      </c>
      <c r="J40" s="258" t="s">
        <v>1724</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75" customHeight="1" x14ac:dyDescent="0.3">
      <c r="A41" s="213">
        <v>39</v>
      </c>
      <c r="B41" s="253" t="s">
        <v>1721</v>
      </c>
      <c r="C41" s="254" t="s">
        <v>1726</v>
      </c>
      <c r="D41" s="254"/>
      <c r="E41" s="255">
        <v>2017</v>
      </c>
      <c r="F41" s="222" t="s">
        <v>1723</v>
      </c>
      <c r="G41" s="390">
        <v>6794.51</v>
      </c>
      <c r="H41" s="256"/>
      <c r="I41" s="231"/>
      <c r="J41" s="258" t="s">
        <v>1720</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4.5" customHeight="1" x14ac:dyDescent="0.3">
      <c r="A42" s="213">
        <v>12</v>
      </c>
      <c r="B42" s="259" t="s">
        <v>1727</v>
      </c>
      <c r="C42" s="260" t="s">
        <v>512</v>
      </c>
      <c r="D42" s="254" t="s">
        <v>512</v>
      </c>
      <c r="E42" s="260" t="s">
        <v>512</v>
      </c>
      <c r="F42" s="261" t="s">
        <v>1728</v>
      </c>
      <c r="G42" s="391">
        <v>836571</v>
      </c>
      <c r="H42" s="262"/>
      <c r="I42" s="263"/>
      <c r="J42" s="214"/>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8.75" customHeight="1" x14ac:dyDescent="0.3">
      <c r="A43"/>
      <c r="B43"/>
      <c r="C43" s="232"/>
      <c r="D43" s="232"/>
      <c r="E43" s="232"/>
      <c r="F43" s="264" t="s">
        <v>457</v>
      </c>
      <c r="G43" s="392">
        <f>SUM(G38:G42)</f>
        <v>878105.63</v>
      </c>
      <c r="H43"/>
      <c r="I43" s="237"/>
      <c r="J43" s="237"/>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75" customHeight="1" x14ac:dyDescent="0.3">
      <c r="A44"/>
      <c r="B44"/>
      <c r="C44"/>
      <c r="D44" s="232"/>
      <c r="E44" s="232"/>
      <c r="F44"/>
      <c r="G44" s="359"/>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232" customFormat="1" ht="18.75" customHeight="1" x14ac:dyDescent="0.2">
      <c r="A45" s="265"/>
      <c r="B45" s="266"/>
      <c r="C45" s="267"/>
      <c r="D45" s="266"/>
      <c r="E45" s="266"/>
      <c r="F45" s="266"/>
      <c r="G45" s="393"/>
      <c r="H45" s="266"/>
      <c r="I45" s="266"/>
      <c r="J45" s="266"/>
    </row>
    <row r="46" spans="1:256" ht="18.75" customHeight="1" x14ac:dyDescent="0.3">
      <c r="E46" s="439" t="s">
        <v>1729</v>
      </c>
      <c r="F46" s="439"/>
      <c r="G46" s="394">
        <f>G43+G35+G30+G26+G21+G17+G13</f>
        <v>1175836.4300000002</v>
      </c>
    </row>
  </sheetData>
  <mergeCells count="10">
    <mergeCell ref="I4:I12"/>
    <mergeCell ref="J4:J12"/>
    <mergeCell ref="H5:H6"/>
    <mergeCell ref="A15:D15"/>
    <mergeCell ref="A19:D19"/>
    <mergeCell ref="A23:D23"/>
    <mergeCell ref="A28:D28"/>
    <mergeCell ref="A32:D32"/>
    <mergeCell ref="E46:F46"/>
    <mergeCell ref="A3:D3"/>
  </mergeCells>
  <pageMargins left="0.70833333333333304" right="0.70833333333333304" top="0.74791666666666701" bottom="0.74791666666666701" header="0.51180555555555496" footer="0.51180555555555496"/>
  <pageSetup paperSize="0" scale="0" firstPageNumber="0" fitToHeight="1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zoomScale="55" zoomScaleNormal="55" workbookViewId="0">
      <selection activeCell="G17" sqref="G17"/>
    </sheetView>
  </sheetViews>
  <sheetFormatPr defaultColWidth="9" defaultRowHeight="12.75" x14ac:dyDescent="0.2"/>
  <cols>
    <col min="1" max="1" width="8.7109375" style="268" customWidth="1"/>
    <col min="2" max="2" width="101.28515625" style="268" customWidth="1"/>
    <col min="3" max="5" width="24.42578125" style="268" customWidth="1"/>
    <col min="6" max="6" width="53.140625" style="268" customWidth="1"/>
    <col min="7" max="7" width="37" style="400" customWidth="1"/>
    <col min="8" max="8" width="66" style="268" customWidth="1"/>
    <col min="9" max="9" width="7.7109375" style="268" customWidth="1"/>
    <col min="10" max="10" width="42.85546875" style="268" customWidth="1"/>
    <col min="11" max="16384" width="9" style="268"/>
  </cols>
  <sheetData>
    <row r="1" spans="1:10" ht="39" customHeight="1" x14ac:dyDescent="0.2">
      <c r="A1" s="232"/>
      <c r="B1" s="204" t="s">
        <v>1730</v>
      </c>
      <c r="C1" s="269"/>
      <c r="D1" s="269"/>
      <c r="E1" s="239"/>
      <c r="F1" s="232"/>
      <c r="G1" s="384"/>
      <c r="H1" s="232"/>
      <c r="I1" s="232"/>
      <c r="J1" s="232"/>
    </row>
    <row r="2" spans="1:10" ht="21" x14ac:dyDescent="0.2">
      <c r="A2" s="232"/>
      <c r="B2" s="204"/>
      <c r="C2" s="269"/>
      <c r="D2" s="269"/>
      <c r="E2" s="239"/>
      <c r="F2" s="232"/>
      <c r="G2" s="384"/>
      <c r="H2" s="232"/>
      <c r="I2" s="232"/>
      <c r="J2" s="232"/>
    </row>
    <row r="3" spans="1:10" ht="21" x14ac:dyDescent="0.2">
      <c r="A3" s="250" t="s">
        <v>1644</v>
      </c>
      <c r="B3" s="251"/>
      <c r="C3" s="252"/>
      <c r="D3" s="252"/>
      <c r="E3" s="252"/>
      <c r="F3" s="252"/>
      <c r="G3" s="388"/>
      <c r="H3" s="251"/>
      <c r="I3" s="251"/>
      <c r="J3" s="251"/>
    </row>
    <row r="4" spans="1:10" ht="72" customHeight="1" x14ac:dyDescent="0.2">
      <c r="A4" s="213">
        <v>1</v>
      </c>
      <c r="B4" s="214" t="s">
        <v>1731</v>
      </c>
      <c r="C4" s="270" t="s">
        <v>1732</v>
      </c>
      <c r="D4" s="271" t="s">
        <v>1733</v>
      </c>
      <c r="E4" s="272">
        <v>2008</v>
      </c>
      <c r="F4" s="238" t="s">
        <v>1734</v>
      </c>
      <c r="G4" s="396">
        <v>528000</v>
      </c>
      <c r="H4" s="273" t="s">
        <v>1735</v>
      </c>
      <c r="I4" s="273" t="s">
        <v>28</v>
      </c>
      <c r="J4" s="214" t="s">
        <v>251</v>
      </c>
    </row>
    <row r="5" spans="1:10" ht="21" x14ac:dyDescent="0.2">
      <c r="A5" s="232"/>
      <c r="B5" s="237"/>
      <c r="C5" s="269"/>
      <c r="D5" s="269"/>
      <c r="E5" s="239"/>
      <c r="F5" s="249" t="s">
        <v>457</v>
      </c>
      <c r="G5" s="387">
        <f>SUM(G4:G4)</f>
        <v>528000</v>
      </c>
      <c r="H5" s="232"/>
      <c r="I5" s="232"/>
      <c r="J5" s="232"/>
    </row>
    <row r="6" spans="1:10" ht="21" x14ac:dyDescent="0.2">
      <c r="A6" s="232"/>
      <c r="B6" s="237"/>
      <c r="C6" s="269"/>
      <c r="D6" s="269"/>
      <c r="E6" s="239"/>
      <c r="F6" s="232"/>
      <c r="G6" s="384"/>
      <c r="H6" s="232"/>
      <c r="I6" s="232"/>
      <c r="J6" s="232"/>
    </row>
    <row r="7" spans="1:10" ht="21" x14ac:dyDescent="0.2">
      <c r="A7" s="274" t="s">
        <v>157</v>
      </c>
      <c r="B7" s="274"/>
      <c r="C7" s="274"/>
      <c r="D7" s="274"/>
      <c r="E7" s="275"/>
      <c r="F7" s="276"/>
      <c r="G7" s="397"/>
      <c r="H7" s="241"/>
      <c r="I7" s="241"/>
      <c r="J7" s="242"/>
    </row>
    <row r="8" spans="1:10" ht="42" x14ac:dyDescent="0.2">
      <c r="A8" s="277">
        <v>1</v>
      </c>
      <c r="B8" s="214" t="s">
        <v>1736</v>
      </c>
      <c r="C8" s="278" t="s">
        <v>1737</v>
      </c>
      <c r="D8" s="278" t="s">
        <v>1738</v>
      </c>
      <c r="E8" s="279">
        <v>2014</v>
      </c>
      <c r="F8" s="280" t="s">
        <v>1739</v>
      </c>
      <c r="G8" s="398">
        <v>43250</v>
      </c>
      <c r="H8" s="236" t="s">
        <v>1740</v>
      </c>
      <c r="I8" s="280" t="s">
        <v>329</v>
      </c>
      <c r="J8" s="246" t="s">
        <v>158</v>
      </c>
    </row>
    <row r="9" spans="1:10" ht="21" x14ac:dyDescent="0.2">
      <c r="A9" s="232"/>
      <c r="B9" s="237"/>
      <c r="C9" s="269"/>
      <c r="D9" s="269"/>
      <c r="E9" s="239"/>
      <c r="F9" s="264" t="s">
        <v>457</v>
      </c>
      <c r="G9" s="399">
        <f>SUM(G8)</f>
        <v>43250</v>
      </c>
      <c r="H9" s="232"/>
      <c r="I9" s="232"/>
      <c r="J9" s="232"/>
    </row>
    <row r="10" spans="1:10" ht="21" x14ac:dyDescent="0.2">
      <c r="A10" s="232"/>
      <c r="B10" s="237"/>
      <c r="C10" s="269"/>
      <c r="D10" s="269"/>
      <c r="E10" s="239"/>
      <c r="F10" s="232"/>
      <c r="G10" s="384"/>
      <c r="H10" s="232"/>
      <c r="I10" s="232"/>
      <c r="J10" s="232"/>
    </row>
    <row r="11" spans="1:10" ht="21" x14ac:dyDescent="0.2">
      <c r="A11" s="232"/>
      <c r="B11" s="237"/>
      <c r="C11" s="269"/>
      <c r="D11" s="269"/>
      <c r="E11" s="439" t="s">
        <v>1729</v>
      </c>
      <c r="F11" s="439"/>
      <c r="G11" s="394">
        <f>G9+G5</f>
        <v>571250</v>
      </c>
      <c r="H11" s="232"/>
      <c r="I11" s="232"/>
      <c r="J11" s="232"/>
    </row>
  </sheetData>
  <mergeCells count="1">
    <mergeCell ref="E11:F11"/>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4"/>
  <sheetViews>
    <sheetView topLeftCell="A13" zoomScale="80" zoomScaleNormal="80" zoomScalePageLayoutView="115" workbookViewId="0">
      <selection activeCell="C43" sqref="C43"/>
    </sheetView>
  </sheetViews>
  <sheetFormatPr defaultColWidth="9" defaultRowHeight="12.75" x14ac:dyDescent="0.2"/>
  <cols>
    <col min="1" max="1" width="4" style="281" customWidth="1"/>
    <col min="2" max="2" width="52.7109375" style="282" customWidth="1"/>
    <col min="3" max="3" width="57.5703125" style="283" customWidth="1"/>
    <col min="4" max="16384" width="9" style="282"/>
  </cols>
  <sheetData>
    <row r="1" spans="1:256" ht="15" customHeight="1" x14ac:dyDescent="0.2">
      <c r="A1"/>
      <c r="B1" s="284" t="s">
        <v>1741</v>
      </c>
      <c r="C1" s="285"/>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x14ac:dyDescent="0.2">
      <c r="A2"/>
      <c r="B2" s="284"/>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32.25" customHeight="1" x14ac:dyDescent="0.2">
      <c r="A3" s="446" t="s">
        <v>1742</v>
      </c>
      <c r="B3" s="446"/>
      <c r="C3" s="446"/>
      <c r="D3" s="284"/>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9" customHeight="1" x14ac:dyDescent="0.2">
      <c r="A4" s="286"/>
      <c r="B4" s="287"/>
      <c r="C4" s="288"/>
      <c r="D4" s="28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0.75" customHeight="1" x14ac:dyDescent="0.2">
      <c r="A6" s="289" t="s">
        <v>1743</v>
      </c>
      <c r="B6" s="289" t="s">
        <v>1744</v>
      </c>
      <c r="C6" s="290" t="s">
        <v>1745</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7.25" customHeight="1" x14ac:dyDescent="0.2">
      <c r="A7" s="443" t="s">
        <v>30</v>
      </c>
      <c r="B7" s="443"/>
      <c r="C7" s="443"/>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8.25" x14ac:dyDescent="0.2">
      <c r="A8" s="291" t="s">
        <v>1746</v>
      </c>
      <c r="B8" s="292" t="s">
        <v>461</v>
      </c>
      <c r="C8" s="161" t="s">
        <v>1747</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
      <c r="A9" s="291" t="s">
        <v>1748</v>
      </c>
      <c r="B9" s="292" t="s">
        <v>1749</v>
      </c>
      <c r="C9" s="161" t="s">
        <v>1750</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x14ac:dyDescent="0.2">
      <c r="A10" s="291" t="s">
        <v>1751</v>
      </c>
      <c r="B10" s="292" t="s">
        <v>1752</v>
      </c>
      <c r="C10" s="161" t="s">
        <v>1750</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x14ac:dyDescent="0.2">
      <c r="A11" s="291" t="s">
        <v>1753</v>
      </c>
      <c r="B11" s="292" t="s">
        <v>1754</v>
      </c>
      <c r="C11" s="161" t="s">
        <v>1755</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x14ac:dyDescent="0.2">
      <c r="A12" s="291" t="s">
        <v>1756</v>
      </c>
      <c r="B12" s="292" t="s">
        <v>1757</v>
      </c>
      <c r="C12" s="293" t="s">
        <v>1758</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x14ac:dyDescent="0.2">
      <c r="A13" s="443" t="s">
        <v>42</v>
      </c>
      <c r="B13" s="443"/>
      <c r="C13" s="44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97" customFormat="1" ht="18" customHeight="1" x14ac:dyDescent="0.2">
      <c r="A14" s="294">
        <v>1</v>
      </c>
      <c r="B14" s="295" t="s">
        <v>1759</v>
      </c>
      <c r="C14" s="296" t="s">
        <v>1760</v>
      </c>
    </row>
    <row r="15" spans="1:256" s="297" customFormat="1" ht="18" customHeight="1" x14ac:dyDescent="0.2">
      <c r="A15" s="294">
        <v>2</v>
      </c>
      <c r="B15" s="295" t="s">
        <v>1761</v>
      </c>
      <c r="C15" s="296" t="s">
        <v>1762</v>
      </c>
    </row>
    <row r="16" spans="1:256" s="297" customFormat="1" ht="17.25" customHeight="1" x14ac:dyDescent="0.2">
      <c r="A16" s="294">
        <v>3</v>
      </c>
      <c r="B16" s="295" t="s">
        <v>1763</v>
      </c>
      <c r="C16" s="296" t="s">
        <v>1762</v>
      </c>
    </row>
    <row r="17" spans="1:256" s="297" customFormat="1" ht="38.25" x14ac:dyDescent="0.2">
      <c r="A17" s="294">
        <v>4</v>
      </c>
      <c r="B17" s="298" t="s">
        <v>1764</v>
      </c>
      <c r="C17" s="296" t="s">
        <v>1762</v>
      </c>
    </row>
    <row r="18" spans="1:256" ht="18" customHeight="1" x14ac:dyDescent="0.2">
      <c r="A18" s="294">
        <v>5</v>
      </c>
      <c r="B18" s="295" t="s">
        <v>1765</v>
      </c>
      <c r="C18" s="296" t="s">
        <v>1760</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 customHeight="1" x14ac:dyDescent="0.2">
      <c r="A19" s="294">
        <v>6</v>
      </c>
      <c r="B19" s="295" t="s">
        <v>1766</v>
      </c>
      <c r="C19" s="296" t="s">
        <v>1760</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 customHeight="1" x14ac:dyDescent="0.2">
      <c r="A20" s="299" t="s">
        <v>1746</v>
      </c>
      <c r="B20" s="300" t="s">
        <v>566</v>
      </c>
      <c r="C20" s="301" t="s">
        <v>1767</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7.25" customHeight="1" x14ac:dyDescent="0.2">
      <c r="A21" s="299" t="s">
        <v>1748</v>
      </c>
      <c r="B21" s="300" t="s">
        <v>1768</v>
      </c>
      <c r="C21" s="302" t="s">
        <v>1769</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7.25" customHeight="1" x14ac:dyDescent="0.2">
      <c r="A22" s="443" t="s">
        <v>117</v>
      </c>
      <c r="B22" s="443"/>
      <c r="C22" s="443"/>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297" customFormat="1" ht="17.25" customHeight="1" x14ac:dyDescent="0.2">
      <c r="A23" s="293">
        <v>1</v>
      </c>
      <c r="B23" s="292" t="s">
        <v>1770</v>
      </c>
      <c r="C23" s="302"/>
    </row>
    <row r="24" spans="1:256" ht="18" customHeight="1" x14ac:dyDescent="0.2">
      <c r="A24" s="443" t="s">
        <v>1771</v>
      </c>
      <c r="B24" s="443"/>
      <c r="C24" s="443"/>
    </row>
    <row r="25" spans="1:256" ht="31.5" customHeight="1" x14ac:dyDescent="0.2">
      <c r="A25" s="294">
        <v>1</v>
      </c>
      <c r="B25" s="303" t="s">
        <v>1772</v>
      </c>
      <c r="C25" s="296" t="s">
        <v>1773</v>
      </c>
    </row>
    <row r="26" spans="1:256" ht="18" customHeight="1" x14ac:dyDescent="0.2">
      <c r="A26" s="443" t="s">
        <v>37</v>
      </c>
      <c r="B26" s="443"/>
      <c r="C26" s="443"/>
    </row>
    <row r="27" spans="1:256" x14ac:dyDescent="0.2">
      <c r="A27" s="294">
        <v>1</v>
      </c>
      <c r="B27" s="296" t="s">
        <v>1774</v>
      </c>
      <c r="C27" s="296" t="s">
        <v>1775</v>
      </c>
    </row>
    <row r="28" spans="1:256" ht="18" customHeight="1" x14ac:dyDescent="0.2">
      <c r="A28" s="444" t="s">
        <v>1648</v>
      </c>
      <c r="B28" s="444"/>
      <c r="C28" s="444"/>
    </row>
    <row r="29" spans="1:256" ht="18" customHeight="1" x14ac:dyDescent="0.2">
      <c r="A29" s="304" t="s">
        <v>1746</v>
      </c>
      <c r="B29" s="305" t="s">
        <v>1776</v>
      </c>
      <c r="C29" s="306" t="s">
        <v>1777</v>
      </c>
    </row>
    <row r="30" spans="1:256" ht="18" customHeight="1" x14ac:dyDescent="0.2">
      <c r="A30" s="304" t="s">
        <v>1748</v>
      </c>
      <c r="B30" s="307" t="s">
        <v>1778</v>
      </c>
      <c r="C30" s="306" t="s">
        <v>1779</v>
      </c>
    </row>
    <row r="31" spans="1:256" ht="17.25" customHeight="1" x14ac:dyDescent="0.2">
      <c r="A31" s="304" t="s">
        <v>1751</v>
      </c>
      <c r="B31" s="307" t="s">
        <v>1780</v>
      </c>
      <c r="C31" s="306" t="s">
        <v>1781</v>
      </c>
    </row>
    <row r="32" spans="1:256" ht="17.25" customHeight="1" x14ac:dyDescent="0.2">
      <c r="A32" s="304" t="s">
        <v>1753</v>
      </c>
      <c r="B32" s="307" t="s">
        <v>1782</v>
      </c>
      <c r="C32" s="306" t="s">
        <v>1783</v>
      </c>
    </row>
    <row r="33" spans="1:3" ht="17.25" customHeight="1" x14ac:dyDescent="0.2">
      <c r="A33" s="304" t="s">
        <v>1756</v>
      </c>
      <c r="B33" s="307" t="s">
        <v>1784</v>
      </c>
      <c r="C33" s="306" t="s">
        <v>1785</v>
      </c>
    </row>
    <row r="34" spans="1:3" ht="17.25" customHeight="1" x14ac:dyDescent="0.2">
      <c r="A34" s="304" t="s">
        <v>1786</v>
      </c>
      <c r="B34" s="445" t="s">
        <v>1787</v>
      </c>
      <c r="C34" s="445"/>
    </row>
    <row r="35" spans="1:3" ht="17.25" customHeight="1" x14ac:dyDescent="0.2">
      <c r="A35" s="304" t="s">
        <v>1788</v>
      </c>
      <c r="B35" s="307" t="s">
        <v>1789</v>
      </c>
      <c r="C35" s="306" t="s">
        <v>1790</v>
      </c>
    </row>
    <row r="36" spans="1:3" ht="17.25" customHeight="1" x14ac:dyDescent="0.2">
      <c r="A36" s="304" t="s">
        <v>1791</v>
      </c>
      <c r="B36" s="307" t="s">
        <v>1792</v>
      </c>
      <c r="C36" s="306" t="s">
        <v>1793</v>
      </c>
    </row>
    <row r="37" spans="1:3" ht="17.25" customHeight="1" x14ac:dyDescent="0.2">
      <c r="A37" s="304" t="s">
        <v>1794</v>
      </c>
      <c r="B37" s="307" t="s">
        <v>1795</v>
      </c>
      <c r="C37" s="306" t="s">
        <v>1790</v>
      </c>
    </row>
    <row r="38" spans="1:3" ht="20.25" customHeight="1" x14ac:dyDescent="0.2">
      <c r="A38" s="304" t="s">
        <v>1796</v>
      </c>
      <c r="B38" s="307" t="s">
        <v>1797</v>
      </c>
      <c r="C38" s="306" t="s">
        <v>1781</v>
      </c>
    </row>
    <row r="39" spans="1:3" x14ac:dyDescent="0.2">
      <c r="A39" s="304" t="s">
        <v>1798</v>
      </c>
      <c r="B39" s="307" t="s">
        <v>1799</v>
      </c>
      <c r="C39" s="306" t="s">
        <v>1800</v>
      </c>
    </row>
    <row r="40" spans="1:3" x14ac:dyDescent="0.2">
      <c r="A40" s="443" t="s">
        <v>1801</v>
      </c>
      <c r="B40" s="443"/>
      <c r="C40" s="443"/>
    </row>
    <row r="41" spans="1:3" x14ac:dyDescent="0.2">
      <c r="A41" s="293">
        <v>1</v>
      </c>
      <c r="B41" s="292" t="s">
        <v>1802</v>
      </c>
      <c r="C41" s="292" t="s">
        <v>1803</v>
      </c>
    </row>
    <row r="42" spans="1:3" x14ac:dyDescent="0.2">
      <c r="A42" s="443" t="s">
        <v>1804</v>
      </c>
      <c r="B42" s="443"/>
      <c r="C42" s="443"/>
    </row>
    <row r="43" spans="1:3" ht="25.5" x14ac:dyDescent="0.2">
      <c r="A43" s="293">
        <v>1</v>
      </c>
      <c r="B43" s="292" t="s">
        <v>1805</v>
      </c>
      <c r="C43" s="163" t="s">
        <v>1806</v>
      </c>
    </row>
    <row r="44" spans="1:3" x14ac:dyDescent="0.2">
      <c r="A44" s="443" t="s">
        <v>1644</v>
      </c>
      <c r="B44" s="443"/>
      <c r="C44" s="443"/>
    </row>
    <row r="45" spans="1:3" ht="38.25" x14ac:dyDescent="0.2">
      <c r="A45" s="293">
        <v>1</v>
      </c>
      <c r="B45" s="292" t="s">
        <v>1807</v>
      </c>
      <c r="C45" s="163" t="s">
        <v>1808</v>
      </c>
    </row>
    <row r="46" spans="1:3" x14ac:dyDescent="0.2">
      <c r="A46" s="293">
        <v>2</v>
      </c>
      <c r="B46" s="292" t="s">
        <v>1809</v>
      </c>
      <c r="C46" s="163" t="s">
        <v>1810</v>
      </c>
    </row>
    <row r="47" spans="1:3" ht="38.25" x14ac:dyDescent="0.2">
      <c r="A47" s="308">
        <v>3</v>
      </c>
      <c r="B47" s="309" t="s">
        <v>1724</v>
      </c>
      <c r="C47" s="310" t="s">
        <v>1811</v>
      </c>
    </row>
    <row r="48" spans="1:3" x14ac:dyDescent="0.2">
      <c r="A48" s="294">
        <v>4</v>
      </c>
      <c r="B48" s="295" t="s">
        <v>1812</v>
      </c>
      <c r="C48" s="296"/>
    </row>
    <row r="49" spans="1:3" x14ac:dyDescent="0.2">
      <c r="A49" s="443" t="s">
        <v>1813</v>
      </c>
      <c r="B49" s="443"/>
      <c r="C49" s="443"/>
    </row>
    <row r="50" spans="1:3" ht="25.5" x14ac:dyDescent="0.2">
      <c r="A50" s="299" t="s">
        <v>1746</v>
      </c>
      <c r="B50" s="311" t="s">
        <v>1814</v>
      </c>
      <c r="C50" s="293" t="s">
        <v>1815</v>
      </c>
    </row>
    <row r="51" spans="1:3" ht="25.5" x14ac:dyDescent="0.2">
      <c r="A51" s="299" t="s">
        <v>1748</v>
      </c>
      <c r="B51" s="163" t="s">
        <v>1816</v>
      </c>
      <c r="C51" s="302" t="s">
        <v>1817</v>
      </c>
    </row>
    <row r="52" spans="1:3" ht="25.5" x14ac:dyDescent="0.2">
      <c r="A52" s="299" t="s">
        <v>1751</v>
      </c>
      <c r="B52" s="311" t="s">
        <v>1818</v>
      </c>
      <c r="C52" s="302" t="s">
        <v>1815</v>
      </c>
    </row>
    <row r="53" spans="1:3" x14ac:dyDescent="0.2">
      <c r="A53" s="443" t="s">
        <v>1819</v>
      </c>
      <c r="B53" s="443"/>
      <c r="C53" s="443"/>
    </row>
    <row r="54" spans="1:3" ht="25.5" x14ac:dyDescent="0.2">
      <c r="A54" s="299" t="s">
        <v>1746</v>
      </c>
      <c r="B54" s="300" t="s">
        <v>1820</v>
      </c>
      <c r="C54" s="301" t="s">
        <v>1821</v>
      </c>
    </row>
  </sheetData>
  <mergeCells count="13">
    <mergeCell ref="A3:C3"/>
    <mergeCell ref="A7:C7"/>
    <mergeCell ref="A13:C13"/>
    <mergeCell ref="A22:C22"/>
    <mergeCell ref="A24:C24"/>
    <mergeCell ref="A44:C44"/>
    <mergeCell ref="A49:C49"/>
    <mergeCell ref="A53:C53"/>
    <mergeCell ref="A26:C26"/>
    <mergeCell ref="A28:C28"/>
    <mergeCell ref="B34:C34"/>
    <mergeCell ref="A40:C40"/>
    <mergeCell ref="A42:C42"/>
  </mergeCells>
  <pageMargins left="0.74791666666666701" right="0.74791666666666701" top="0.98402777777777795" bottom="0.98402777777777795" header="0.51180555555555496" footer="0.51180555555555496"/>
  <pageSetup paperSize="0" scale="0" firstPageNumber="0" fitToHeight="3"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7"/>
  <sheetViews>
    <sheetView topLeftCell="A16" zoomScale="70" zoomScaleNormal="70" workbookViewId="0">
      <selection activeCell="D21" sqref="D21:E21"/>
    </sheetView>
  </sheetViews>
  <sheetFormatPr defaultColWidth="8.5703125" defaultRowHeight="12.75" x14ac:dyDescent="0.2"/>
  <cols>
    <col min="1" max="1" width="18.28515625" customWidth="1"/>
    <col min="2" max="2" width="12.28515625" customWidth="1"/>
    <col min="3" max="3" width="20" style="359" customWidth="1"/>
    <col min="4" max="4" width="105.42578125" style="410" customWidth="1"/>
    <col min="5" max="5" width="64.85546875" style="410" customWidth="1"/>
    <col min="6" max="6" width="11.85546875" customWidth="1"/>
  </cols>
  <sheetData>
    <row r="1" spans="1:6" ht="34.5" customHeight="1" x14ac:dyDescent="0.2">
      <c r="A1" s="312" t="s">
        <v>1822</v>
      </c>
      <c r="B1" s="313"/>
      <c r="C1" s="401"/>
      <c r="D1" s="405"/>
      <c r="E1" s="405"/>
    </row>
    <row r="2" spans="1:6" ht="34.5" customHeight="1" x14ac:dyDescent="0.2">
      <c r="A2" s="457" t="s">
        <v>1823</v>
      </c>
      <c r="B2" s="457"/>
      <c r="C2" s="457"/>
      <c r="D2" s="457"/>
      <c r="E2" s="457"/>
    </row>
    <row r="3" spans="1:6" ht="34.5" customHeight="1" x14ac:dyDescent="0.2">
      <c r="A3" s="447" t="s">
        <v>1824</v>
      </c>
      <c r="B3" s="447"/>
      <c r="C3" s="447"/>
      <c r="D3" s="447"/>
      <c r="E3" s="406">
        <f>C19+C20+C21+C22</f>
        <v>408364.1</v>
      </c>
    </row>
    <row r="4" spans="1:6" ht="34.5" customHeight="1" x14ac:dyDescent="0.2">
      <c r="A4" s="447" t="s">
        <v>1825</v>
      </c>
      <c r="B4" s="447"/>
      <c r="C4" s="447"/>
      <c r="D4" s="447"/>
      <c r="E4" s="406">
        <v>28427.41</v>
      </c>
    </row>
    <row r="5" spans="1:6" ht="34.5" customHeight="1" x14ac:dyDescent="0.2">
      <c r="A5" s="447" t="s">
        <v>1826</v>
      </c>
      <c r="B5" s="447"/>
      <c r="C5" s="447"/>
      <c r="D5" s="447"/>
      <c r="E5" s="406">
        <v>1207</v>
      </c>
    </row>
    <row r="6" spans="1:6" ht="34.5" customHeight="1" x14ac:dyDescent="0.2">
      <c r="A6" s="447" t="s">
        <v>1827</v>
      </c>
      <c r="B6" s="447"/>
      <c r="C6" s="447"/>
      <c r="D6" s="447"/>
      <c r="E6" s="406">
        <v>137772.26999999999</v>
      </c>
    </row>
    <row r="7" spans="1:6" ht="34.5" customHeight="1" x14ac:dyDescent="0.2">
      <c r="A7" s="314"/>
      <c r="B7" s="315"/>
      <c r="C7" s="454" t="s">
        <v>1363</v>
      </c>
      <c r="D7" s="454"/>
      <c r="E7" s="407">
        <v>556384.06000000006</v>
      </c>
      <c r="F7" s="316"/>
    </row>
    <row r="8" spans="1:6" ht="15.75" x14ac:dyDescent="0.2">
      <c r="A8" s="315"/>
      <c r="B8" s="315"/>
      <c r="C8" s="402"/>
      <c r="D8" s="408"/>
      <c r="E8" s="409"/>
    </row>
    <row r="9" spans="1:6" ht="15.75" customHeight="1" x14ac:dyDescent="0.2">
      <c r="A9" s="455" t="s">
        <v>1828</v>
      </c>
      <c r="B9" s="455"/>
      <c r="C9" s="455"/>
      <c r="D9" s="455"/>
      <c r="E9" s="455"/>
    </row>
    <row r="10" spans="1:6" ht="31.5" customHeight="1" x14ac:dyDescent="0.2">
      <c r="A10" s="317" t="s">
        <v>1829</v>
      </c>
      <c r="B10" s="317" t="s">
        <v>1830</v>
      </c>
      <c r="C10" s="403" t="s">
        <v>1831</v>
      </c>
      <c r="D10" s="456" t="s">
        <v>1832</v>
      </c>
      <c r="E10" s="456"/>
    </row>
    <row r="11" spans="1:6" ht="15.75" customHeight="1" x14ac:dyDescent="0.2">
      <c r="A11" s="447" t="s">
        <v>1833</v>
      </c>
      <c r="B11" s="447"/>
      <c r="C11" s="447"/>
      <c r="D11" s="447"/>
      <c r="E11" s="447"/>
    </row>
    <row r="12" spans="1:6" ht="15.75" customHeight="1" x14ac:dyDescent="0.2">
      <c r="A12" s="317">
        <v>2016</v>
      </c>
      <c r="B12" s="3">
        <v>2</v>
      </c>
      <c r="C12" s="404">
        <v>4252</v>
      </c>
      <c r="D12" s="448" t="s">
        <v>1834</v>
      </c>
      <c r="E12" s="448"/>
    </row>
    <row r="13" spans="1:6" ht="15.75" customHeight="1" x14ac:dyDescent="0.2">
      <c r="A13" s="317">
        <v>2017</v>
      </c>
      <c r="B13" s="3">
        <v>6</v>
      </c>
      <c r="C13" s="404">
        <v>8802</v>
      </c>
      <c r="D13" s="448" t="s">
        <v>1834</v>
      </c>
      <c r="E13" s="448"/>
    </row>
    <row r="14" spans="1:6" ht="15.75" customHeight="1" x14ac:dyDescent="0.2">
      <c r="A14" s="317">
        <v>2018</v>
      </c>
      <c r="B14" s="3">
        <v>1</v>
      </c>
      <c r="C14" s="404">
        <v>1003</v>
      </c>
      <c r="D14" s="448" t="s">
        <v>1834</v>
      </c>
      <c r="E14" s="448"/>
    </row>
    <row r="15" spans="1:6" ht="15.75" customHeight="1" x14ac:dyDescent="0.2">
      <c r="A15" s="317">
        <v>2019</v>
      </c>
      <c r="B15" s="3">
        <v>1</v>
      </c>
      <c r="C15" s="404">
        <v>1086</v>
      </c>
      <c r="D15" s="448" t="s">
        <v>1834</v>
      </c>
      <c r="E15" s="448"/>
    </row>
    <row r="16" spans="1:6" ht="15.75" customHeight="1" x14ac:dyDescent="0.2">
      <c r="A16" s="447" t="s">
        <v>1835</v>
      </c>
      <c r="B16" s="447"/>
      <c r="C16" s="447"/>
      <c r="D16" s="447"/>
      <c r="E16" s="447"/>
    </row>
    <row r="17" spans="1:5" s="318" customFormat="1" ht="21.75" customHeight="1" x14ac:dyDescent="0.2">
      <c r="A17" s="453" t="s">
        <v>1836</v>
      </c>
      <c r="B17" s="453"/>
      <c r="C17" s="453"/>
      <c r="D17" s="453"/>
      <c r="E17" s="453"/>
    </row>
    <row r="18" spans="1:5" ht="15.75" customHeight="1" x14ac:dyDescent="0.2">
      <c r="A18" s="447" t="s">
        <v>1837</v>
      </c>
      <c r="B18" s="447"/>
      <c r="C18" s="447"/>
      <c r="D18" s="447"/>
      <c r="E18" s="447"/>
    </row>
    <row r="19" spans="1:5" ht="39" customHeight="1" x14ac:dyDescent="0.2">
      <c r="A19" s="317">
        <v>2016</v>
      </c>
      <c r="B19" s="3">
        <v>16</v>
      </c>
      <c r="C19" s="404">
        <v>62778.13</v>
      </c>
      <c r="D19" s="449" t="s">
        <v>1838</v>
      </c>
      <c r="E19" s="449"/>
    </row>
    <row r="20" spans="1:5" ht="48.75" customHeight="1" x14ac:dyDescent="0.2">
      <c r="A20" s="317">
        <v>2017</v>
      </c>
      <c r="B20" s="3">
        <v>17</v>
      </c>
      <c r="C20" s="404">
        <v>227459.22</v>
      </c>
      <c r="D20" s="450" t="s">
        <v>1848</v>
      </c>
      <c r="E20" s="450"/>
    </row>
    <row r="21" spans="1:5" ht="201.75" customHeight="1" x14ac:dyDescent="0.2">
      <c r="A21" s="317">
        <v>2018</v>
      </c>
      <c r="B21" s="3">
        <v>18</v>
      </c>
      <c r="C21" s="404">
        <v>62309.75</v>
      </c>
      <c r="D21" s="451" t="s">
        <v>1839</v>
      </c>
      <c r="E21" s="451"/>
    </row>
    <row r="22" spans="1:5" ht="214.5" customHeight="1" x14ac:dyDescent="0.2">
      <c r="A22" s="317">
        <v>2019</v>
      </c>
      <c r="B22" s="3">
        <v>8</v>
      </c>
      <c r="C22" s="404">
        <v>55817</v>
      </c>
      <c r="D22" s="452" t="s">
        <v>1840</v>
      </c>
      <c r="E22" s="452"/>
    </row>
    <row r="23" spans="1:5" ht="15.75" customHeight="1" x14ac:dyDescent="0.2">
      <c r="A23" s="447" t="s">
        <v>1825</v>
      </c>
      <c r="B23" s="447"/>
      <c r="C23" s="447"/>
      <c r="D23" s="447"/>
      <c r="E23" s="447"/>
    </row>
    <row r="24" spans="1:5" ht="15.75" customHeight="1" x14ac:dyDescent="0.2">
      <c r="A24" s="317">
        <v>2016</v>
      </c>
      <c r="B24" s="3">
        <v>1</v>
      </c>
      <c r="C24" s="404">
        <v>350</v>
      </c>
      <c r="D24" s="448" t="s">
        <v>1847</v>
      </c>
      <c r="E24" s="448"/>
    </row>
    <row r="25" spans="1:5" ht="15.75" customHeight="1" x14ac:dyDescent="0.2">
      <c r="A25" s="317">
        <v>2017</v>
      </c>
      <c r="B25" s="3">
        <v>0</v>
      </c>
      <c r="C25" s="404">
        <v>0</v>
      </c>
      <c r="D25" s="448" t="s">
        <v>1841</v>
      </c>
      <c r="E25" s="448"/>
    </row>
    <row r="26" spans="1:5" ht="15.75" customHeight="1" x14ac:dyDescent="0.2">
      <c r="A26" s="317">
        <v>2018</v>
      </c>
      <c r="B26" s="3">
        <v>1</v>
      </c>
      <c r="C26" s="404">
        <v>897</v>
      </c>
      <c r="D26" s="448" t="s">
        <v>1842</v>
      </c>
      <c r="E26" s="448"/>
    </row>
    <row r="27" spans="1:5" ht="15.75" customHeight="1" x14ac:dyDescent="0.2">
      <c r="A27" s="317">
        <v>2019</v>
      </c>
      <c r="B27" s="3">
        <v>0</v>
      </c>
      <c r="C27" s="404">
        <v>0</v>
      </c>
      <c r="D27" s="448" t="s">
        <v>1841</v>
      </c>
      <c r="E27" s="448"/>
    </row>
    <row r="28" spans="1:5" ht="15.75" customHeight="1" x14ac:dyDescent="0.2">
      <c r="A28" s="447" t="s">
        <v>1826</v>
      </c>
      <c r="B28" s="447"/>
      <c r="C28" s="447"/>
      <c r="D28" s="447"/>
      <c r="E28" s="447"/>
    </row>
    <row r="29" spans="1:5" ht="15.75" customHeight="1" x14ac:dyDescent="0.2">
      <c r="A29" s="317">
        <v>2016</v>
      </c>
      <c r="B29" s="3">
        <v>1</v>
      </c>
      <c r="C29" s="404">
        <v>1119</v>
      </c>
      <c r="D29" s="448" t="s">
        <v>1847</v>
      </c>
      <c r="E29" s="448"/>
    </row>
    <row r="30" spans="1:5" ht="15.75" customHeight="1" x14ac:dyDescent="0.2">
      <c r="A30" s="317">
        <v>2017</v>
      </c>
      <c r="B30" s="3">
        <v>4</v>
      </c>
      <c r="C30" s="404">
        <v>23976.44</v>
      </c>
      <c r="D30" s="448" t="s">
        <v>1847</v>
      </c>
      <c r="E30" s="448"/>
    </row>
    <row r="31" spans="1:5" ht="15.75" customHeight="1" x14ac:dyDescent="0.2">
      <c r="A31" s="317">
        <v>2018</v>
      </c>
      <c r="B31" s="3">
        <v>0</v>
      </c>
      <c r="C31" s="404">
        <v>0</v>
      </c>
      <c r="D31" s="448" t="s">
        <v>1841</v>
      </c>
      <c r="E31" s="448"/>
    </row>
    <row r="32" spans="1:5" ht="15.75" customHeight="1" x14ac:dyDescent="0.2">
      <c r="A32" s="317">
        <v>2019</v>
      </c>
      <c r="B32" s="3">
        <v>0</v>
      </c>
      <c r="C32" s="404">
        <v>0</v>
      </c>
      <c r="D32" s="448" t="s">
        <v>1841</v>
      </c>
      <c r="E32" s="448"/>
    </row>
    <row r="33" spans="1:5" ht="15.75" customHeight="1" x14ac:dyDescent="0.2">
      <c r="A33" s="447" t="s">
        <v>1827</v>
      </c>
      <c r="B33" s="447"/>
      <c r="C33" s="447"/>
      <c r="D33" s="447"/>
      <c r="E33" s="447"/>
    </row>
    <row r="34" spans="1:5" ht="15.75" customHeight="1" x14ac:dyDescent="0.2">
      <c r="A34" s="317">
        <v>2016</v>
      </c>
      <c r="B34" s="3">
        <v>8</v>
      </c>
      <c r="C34" s="404">
        <v>29700.98</v>
      </c>
      <c r="D34" s="448" t="s">
        <v>1843</v>
      </c>
      <c r="E34" s="448"/>
    </row>
    <row r="35" spans="1:5" ht="15.75" customHeight="1" x14ac:dyDescent="0.2">
      <c r="A35" s="317">
        <v>2017</v>
      </c>
      <c r="B35" s="3">
        <v>14</v>
      </c>
      <c r="C35" s="404">
        <v>33475.97</v>
      </c>
      <c r="D35" s="448" t="s">
        <v>1844</v>
      </c>
      <c r="E35" s="448"/>
    </row>
    <row r="36" spans="1:5" ht="15.75" customHeight="1" x14ac:dyDescent="0.2">
      <c r="A36" s="317">
        <v>2018</v>
      </c>
      <c r="B36" s="3">
        <v>10</v>
      </c>
      <c r="C36" s="404">
        <v>45482.16</v>
      </c>
      <c r="D36" s="448" t="s">
        <v>1845</v>
      </c>
      <c r="E36" s="448"/>
    </row>
    <row r="37" spans="1:5" ht="15.75" customHeight="1" x14ac:dyDescent="0.2">
      <c r="A37" s="317">
        <v>2019</v>
      </c>
      <c r="B37" s="3">
        <v>7</v>
      </c>
      <c r="C37" s="404">
        <v>29597.15</v>
      </c>
      <c r="D37" s="448" t="s">
        <v>1846</v>
      </c>
      <c r="E37" s="448"/>
    </row>
  </sheetData>
  <mergeCells count="35">
    <mergeCell ref="A2:E2"/>
    <mergeCell ref="A3:D3"/>
    <mergeCell ref="A4:D4"/>
    <mergeCell ref="A5:D5"/>
    <mergeCell ref="A6:D6"/>
    <mergeCell ref="D13:E13"/>
    <mergeCell ref="D14:E14"/>
    <mergeCell ref="D15:E15"/>
    <mergeCell ref="A16:E16"/>
    <mergeCell ref="A17:E17"/>
    <mergeCell ref="C7:D7"/>
    <mergeCell ref="A9:E9"/>
    <mergeCell ref="D10:E10"/>
    <mergeCell ref="A11:E11"/>
    <mergeCell ref="D12:E12"/>
    <mergeCell ref="A23:E23"/>
    <mergeCell ref="D24:E24"/>
    <mergeCell ref="D25:E25"/>
    <mergeCell ref="D26:E26"/>
    <mergeCell ref="D27:E27"/>
    <mergeCell ref="A18:E18"/>
    <mergeCell ref="D19:E19"/>
    <mergeCell ref="D20:E20"/>
    <mergeCell ref="D21:E21"/>
    <mergeCell ref="D22:E22"/>
    <mergeCell ref="A33:E33"/>
    <mergeCell ref="D34:E34"/>
    <mergeCell ref="D35:E35"/>
    <mergeCell ref="D36:E36"/>
    <mergeCell ref="D37:E37"/>
    <mergeCell ref="A28:E28"/>
    <mergeCell ref="D29:E29"/>
    <mergeCell ref="D30:E30"/>
    <mergeCell ref="D31:E31"/>
    <mergeCell ref="D32:E32"/>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Arkusze</vt:lpstr>
      </vt:variant>
      <vt:variant>
        <vt:i4>8</vt:i4>
      </vt:variant>
      <vt:variant>
        <vt:lpstr>Zakresy nazwane</vt:lpstr>
      </vt:variant>
      <vt:variant>
        <vt:i4>3</vt:i4>
      </vt:variant>
    </vt:vector>
  </HeadingPairs>
  <TitlesOfParts>
    <vt:vector size="11" baseType="lpstr">
      <vt:lpstr>informacje ogólne</vt:lpstr>
      <vt:lpstr>budynki </vt:lpstr>
      <vt:lpstr>elektronika</vt:lpstr>
      <vt:lpstr>środki trwałe</vt:lpstr>
      <vt:lpstr>maszyny</vt:lpstr>
      <vt:lpstr>maszyny a</vt:lpstr>
      <vt:lpstr>lokalizacje</vt:lpstr>
      <vt:lpstr>szkody</vt:lpstr>
      <vt:lpstr>elektronika!Obszar_wydruku</vt:lpstr>
      <vt:lpstr>'informacje ogólne'!Obszar_wydruku</vt:lpstr>
      <vt:lpstr>maszyny!Obszar_wydruku</vt:lpstr>
    </vt:vector>
  </TitlesOfParts>
  <Company>MedicEuro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Marcin Rycko</cp:lastModifiedBy>
  <cp:revision>1</cp:revision>
  <cp:lastPrinted>2019-08-07T20:45:37Z</cp:lastPrinted>
  <dcterms:created xsi:type="dcterms:W3CDTF">2004-04-21T13:58:08Z</dcterms:created>
  <dcterms:modified xsi:type="dcterms:W3CDTF">2019-11-18T09:18:40Z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MedicEuro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