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wid.krysiak\Desktop\"/>
    </mc:Choice>
  </mc:AlternateContent>
  <bookViews>
    <workbookView xWindow="0" yWindow="0" windowWidth="20490" windowHeight="7035" tabRatio="500" activeTab="3"/>
  </bookViews>
  <sheets>
    <sheet name="informacje ogólne" sheetId="1" r:id="rId1"/>
    <sheet name="budynki " sheetId="2" r:id="rId2"/>
    <sheet name="elektronika" sheetId="3" r:id="rId3"/>
    <sheet name="auta" sheetId="4" r:id="rId4"/>
    <sheet name="środki trwałe" sheetId="5" r:id="rId5"/>
    <sheet name="maszyny" sheetId="6" r:id="rId6"/>
    <sheet name="maszyny a" sheetId="7" r:id="rId7"/>
    <sheet name="lokalizacje" sheetId="8" r:id="rId8"/>
    <sheet name="szkody" sheetId="9" r:id="rId9"/>
  </sheets>
  <definedNames>
    <definedName name="_xlnm.Print_Area" localSheetId="3">auta!$A$1:$X$83</definedName>
    <definedName name="_xlnm.Print_Area" localSheetId="2">elektronika!$A$1:$D$1134</definedName>
    <definedName name="_xlnm.Print_Area" localSheetId="0">'informacje ogólne'!$A$1:$O$38</definedName>
    <definedName name="_xlnm.Print_Area" localSheetId="5">maszyny!$A$1:$J$47</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5" i="9" l="1"/>
  <c r="E3" i="9"/>
  <c r="G9" i="7"/>
  <c r="G11" i="7" s="1"/>
  <c r="G5" i="7"/>
  <c r="G43" i="6"/>
  <c r="G35" i="6"/>
  <c r="G30" i="6"/>
  <c r="G26" i="6"/>
  <c r="G46" i="6" s="1"/>
  <c r="G21" i="6"/>
  <c r="G17" i="6"/>
  <c r="G13" i="6"/>
  <c r="D37" i="5"/>
  <c r="C37" i="5"/>
  <c r="D1128" i="3"/>
  <c r="D1123" i="3"/>
  <c r="D1117" i="3"/>
  <c r="D1112" i="3"/>
  <c r="D1109" i="3"/>
  <c r="D1095" i="3"/>
  <c r="D1082" i="3"/>
  <c r="D1073" i="3"/>
  <c r="D1060" i="3"/>
  <c r="D1051" i="3"/>
  <c r="D1046" i="3"/>
  <c r="D1042" i="3"/>
  <c r="D1030" i="3"/>
  <c r="D1008" i="3"/>
  <c r="D989" i="3"/>
  <c r="D971" i="3"/>
  <c r="D964" i="3"/>
  <c r="D948" i="3"/>
  <c r="D911" i="3"/>
  <c r="D906" i="3"/>
  <c r="D874" i="3"/>
  <c r="D873" i="3"/>
  <c r="D870" i="3"/>
  <c r="D868" i="3"/>
  <c r="D865" i="3"/>
  <c r="D856" i="3"/>
  <c r="D848" i="3"/>
  <c r="D844" i="3"/>
  <c r="D843" i="3"/>
  <c r="D890" i="3" s="1"/>
  <c r="D839" i="3"/>
  <c r="D805" i="3"/>
  <c r="D795" i="3"/>
  <c r="D773" i="3"/>
  <c r="D716" i="3"/>
  <c r="D712" i="3"/>
  <c r="D705" i="3"/>
  <c r="D684" i="3"/>
  <c r="D679" i="3"/>
  <c r="D673" i="3"/>
  <c r="D668" i="3"/>
  <c r="D656" i="3"/>
  <c r="D649" i="3"/>
  <c r="D643" i="3"/>
  <c r="D639" i="3"/>
  <c r="D634" i="3"/>
  <c r="D630" i="3"/>
  <c r="D625" i="3"/>
  <c r="D622" i="3"/>
  <c r="D618" i="3"/>
  <c r="D613" i="3"/>
  <c r="D606" i="3"/>
  <c r="D598" i="3"/>
  <c r="D587" i="3"/>
  <c r="D584" i="3"/>
  <c r="D579" i="3"/>
  <c r="D574" i="3"/>
  <c r="D569" i="3"/>
  <c r="D563" i="3"/>
  <c r="D553" i="3"/>
  <c r="D544" i="3"/>
  <c r="D484" i="3"/>
  <c r="D480" i="3"/>
  <c r="D475" i="3"/>
  <c r="D420" i="3"/>
  <c r="D417" i="3"/>
  <c r="A408" i="3"/>
  <c r="A409" i="3" s="1"/>
  <c r="A410" i="3" s="1"/>
  <c r="A411" i="3" s="1"/>
  <c r="A412" i="3" s="1"/>
  <c r="A413" i="3" s="1"/>
  <c r="A414" i="3" s="1"/>
  <c r="A415" i="3" s="1"/>
  <c r="D403" i="3"/>
  <c r="D400" i="3"/>
  <c r="D396" i="3"/>
  <c r="D354" i="3"/>
  <c r="D351" i="3"/>
  <c r="D329" i="3"/>
  <c r="D315" i="3"/>
  <c r="D311" i="3"/>
  <c r="D287" i="3"/>
  <c r="D268" i="3"/>
  <c r="D224" i="3"/>
  <c r="D220" i="3"/>
  <c r="D167" i="3"/>
  <c r="D158" i="3"/>
  <c r="I247" i="2"/>
  <c r="I242" i="2"/>
  <c r="I231" i="2"/>
  <c r="I226" i="2"/>
  <c r="I221" i="2"/>
  <c r="I213" i="2"/>
  <c r="I208" i="2"/>
  <c r="I203" i="2"/>
  <c r="I197" i="2"/>
  <c r="I191" i="2"/>
  <c r="I186" i="2"/>
  <c r="I165" i="2"/>
  <c r="I161" i="2"/>
  <c r="I154" i="2"/>
  <c r="I150" i="2"/>
  <c r="I146" i="2"/>
  <c r="I141" i="2"/>
  <c r="I137" i="2"/>
  <c r="I133" i="2"/>
  <c r="I129" i="2"/>
  <c r="I125" i="2"/>
  <c r="I121" i="2"/>
  <c r="I117" i="2"/>
  <c r="I109" i="2"/>
  <c r="I104" i="2"/>
  <c r="I98" i="2"/>
  <c r="I94" i="2"/>
  <c r="I63" i="2"/>
  <c r="I41" i="2"/>
  <c r="I59" i="2" s="1"/>
  <c r="I249" i="2" l="1"/>
</calcChain>
</file>

<file path=xl/comments1.xml><?xml version="1.0" encoding="utf-8"?>
<comments xmlns="http://schemas.openxmlformats.org/spreadsheetml/2006/main">
  <authors>
    <author/>
  </authors>
  <commentList>
    <comment ref="X216" authorId="0" shapeId="0">
      <text>
        <r>
          <rPr>
            <b/>
            <sz val="9"/>
            <color rgb="FF000000"/>
            <rFont val="Tahoma"/>
            <family val="2"/>
            <charset val="238"/>
          </rPr>
          <t xml:space="preserve">FEWE:
</t>
        </r>
        <r>
          <rPr>
            <sz val="9"/>
            <color rgb="FF000000"/>
            <rFont val="Tahoma"/>
            <family val="2"/>
            <charset val="238"/>
          </rPr>
          <t>wpisać powierzchnię, jaką zajmują mieszkania w budynku (np. mieszkanie woźnego w szkole), w metrach kwadratowych</t>
        </r>
      </text>
    </comment>
    <comment ref="X217" authorId="0" shapeId="0">
      <text>
        <r>
          <rPr>
            <b/>
            <sz val="9"/>
            <color rgb="FF000000"/>
            <rFont val="Tahoma"/>
            <family val="2"/>
            <charset val="238"/>
          </rPr>
          <t xml:space="preserve">FEWE:
</t>
        </r>
        <r>
          <rPr>
            <sz val="9"/>
            <color rgb="FF000000"/>
            <rFont val="Tahoma"/>
            <family val="2"/>
            <charset val="238"/>
          </rPr>
          <t>wpisać powierzchnię, jaką zajmują mieszkania w budynku (np. mieszkanie woźnego w szkole), w metrach kwadratowych</t>
        </r>
      </text>
    </comment>
    <comment ref="X218" authorId="0" shapeId="0">
      <text>
        <r>
          <rPr>
            <b/>
            <sz val="9"/>
            <color rgb="FF000000"/>
            <rFont val="Tahoma"/>
            <family val="2"/>
            <charset val="238"/>
          </rPr>
          <t xml:space="preserve">FEWE:
</t>
        </r>
        <r>
          <rPr>
            <sz val="9"/>
            <color rgb="FF000000"/>
            <rFont val="Tahoma"/>
            <family val="2"/>
            <charset val="238"/>
          </rPr>
          <t>wpisać powierzchnię, jaką zajmują mieszkania w budynku (np. mieszkanie woźnego w szkole), w metrach kwadratowych</t>
        </r>
      </text>
    </comment>
  </commentList>
</comments>
</file>

<file path=xl/sharedStrings.xml><?xml version="1.0" encoding="utf-8"?>
<sst xmlns="http://schemas.openxmlformats.org/spreadsheetml/2006/main" count="6101" uniqueCount="2175">
  <si>
    <t>Tabela nr 1 - Informacje ogólne do oceny ryzyka w Gminie Cieszyn</t>
  </si>
  <si>
    <t xml:space="preserve"> </t>
  </si>
  <si>
    <t>L.p.</t>
  </si>
  <si>
    <t xml:space="preserve">Nazwa jednostki </t>
  </si>
  <si>
    <t>Adres</t>
  </si>
  <si>
    <t>NIP</t>
  </si>
  <si>
    <t>REGON</t>
  </si>
  <si>
    <t>PKD</t>
  </si>
  <si>
    <t>Rodzaj prowadzonej działalności</t>
  </si>
  <si>
    <t>Liczba pracowników</t>
  </si>
  <si>
    <t>Liczba uczniów/ wychowanków/ pensjonariuszy</t>
  </si>
  <si>
    <t>Czy w konstrukcji budynków występuje płyta warstwowa?</t>
  </si>
  <si>
    <t>Czy od 1997 r. wystąpiło w jednostce ryzyko powodzi?</t>
  </si>
  <si>
    <t>Wysokość rocznego budżetu</t>
  </si>
  <si>
    <t>Solary</t>
  </si>
  <si>
    <t>Namioty</t>
  </si>
  <si>
    <t>Planowane imprezy w ciągu roku (nie biletowane i nie podlegające ubezpieczeniu obowiązkowemu OC)</t>
  </si>
  <si>
    <t>Ubezpieczający: Gmina Cieszyn</t>
  </si>
  <si>
    <t>548-24-04-950</t>
  </si>
  <si>
    <t>072182338</t>
  </si>
  <si>
    <t>8411Z</t>
  </si>
  <si>
    <t xml:space="preserve">Ubezpieczony - jednostki organizacyjne Gminy Cieszyn: </t>
  </si>
  <si>
    <t>Urząd Miejski w Cieszynie</t>
  </si>
  <si>
    <t>ul. Rynek 1, 43-400 Cieszyn</t>
  </si>
  <si>
    <t>548-001-85-04</t>
  </si>
  <si>
    <t>000515709</t>
  </si>
  <si>
    <t>kierowanie podstawowymi rodzajami działalności publicznej</t>
  </si>
  <si>
    <t>nd</t>
  </si>
  <si>
    <t>nie</t>
  </si>
  <si>
    <t>x</t>
  </si>
  <si>
    <t>Biblioteka Miejska</t>
  </si>
  <si>
    <t>ul. Głęboka 15, 43-400 Cieszyn</t>
  </si>
  <si>
    <t>548-100-37-69</t>
  </si>
  <si>
    <t>072346366</t>
  </si>
  <si>
    <t>9101 A</t>
  </si>
  <si>
    <t>działalność bibliotek</t>
  </si>
  <si>
    <t>tak, 3 szt namiotów (pawilonów)</t>
  </si>
  <si>
    <t>Centrum Usług Wspólnych</t>
  </si>
  <si>
    <t>ul. Ratuszowa 1, 43-400 Cieszyn</t>
  </si>
  <si>
    <t>548-261-95-44</t>
  </si>
  <si>
    <t>6920 Z</t>
  </si>
  <si>
    <t>działalność rachunkowo- księgowa, doradztwo podatkowe</t>
  </si>
  <si>
    <t>Cieszyński Ośrodek Kultury "Dom Narodowy"</t>
  </si>
  <si>
    <t>ul. Rynek 12, 43-400 Cieszyn</t>
  </si>
  <si>
    <t>548-10-27-899</t>
  </si>
  <si>
    <t>072348000</t>
  </si>
  <si>
    <t>9004Z</t>
  </si>
  <si>
    <t>DZIAŁALNOŚĆ OBIEKTÓW KULTURALNYCH</t>
  </si>
  <si>
    <t>Dom Spokojnej Starości</t>
  </si>
  <si>
    <t xml:space="preserve">ul. Adama Mickiewicza 13, 43-400 Cieszyn </t>
  </si>
  <si>
    <t>548-22-51-073</t>
  </si>
  <si>
    <t>072319790</t>
  </si>
  <si>
    <t>8790 Z</t>
  </si>
  <si>
    <t>pozostała pomoc społeczna z zakwaterowaniem</t>
  </si>
  <si>
    <t>Książnica Cieszyńska</t>
  </si>
  <si>
    <t>ul. Mennicza 46, 43-400 Cieszyn</t>
  </si>
  <si>
    <t>548-10-64-564</t>
  </si>
  <si>
    <t>070431470</t>
  </si>
  <si>
    <t>bd</t>
  </si>
  <si>
    <t>Miejski Ośrodek Pomocy Społecznej w Cieszynie</t>
  </si>
  <si>
    <t>ul. Skrajna 5, 43-400 Cieszyn</t>
  </si>
  <si>
    <t>548-10-49-748</t>
  </si>
  <si>
    <t>072357192</t>
  </si>
  <si>
    <t>8899 Z</t>
  </si>
  <si>
    <t>pozostała pomoc społeczna bez zakwaterowania</t>
  </si>
  <si>
    <t>Miejski Zarząd Dróg</t>
  </si>
  <si>
    <t>ul. Liburnia 4, 43-400 Cieszyn</t>
  </si>
  <si>
    <t>548-23-49-814</t>
  </si>
  <si>
    <t>072796313</t>
  </si>
  <si>
    <t xml:space="preserve">wykonywanie zadań zarządcy dróg publicznych w zakresie zarządzania drogami gminnymi, ulicami, mostami i placami oraz organizacją ruchu drogowego, oświetlenia ulic, placów i dróg , prowadzenie targowisk, zamieszczanie ogłoszeń i plakatów na słupach i tablicach ogłoszeniowych, gospodarowanie nieruchomościami, zarządzanie miejskimi placami i terenami zieleni, organizowanie , nadzór i prowadzenie strefy płatnego parkowania realizacja innych zadań powierzonych przez Burmistrza Miasta Cieszyna     </t>
  </si>
  <si>
    <t>Przedszkole Nr 1</t>
  </si>
  <si>
    <t>ul. Dr J. Michejdy 10, 43-400 Cieszyn</t>
  </si>
  <si>
    <t>548-10-64-558  </t>
  </si>
  <si>
    <t>072354785</t>
  </si>
  <si>
    <t>8510 Z</t>
  </si>
  <si>
    <t>placówka wychowania przedszkolnego</t>
  </si>
  <si>
    <t>Przedszkole Nr 2 - Integracyjne</t>
  </si>
  <si>
    <t>ul. Ks. Trzanowskiego 4, 43-400 Cieszyn</t>
  </si>
  <si>
    <t>548-10-64-570</t>
  </si>
  <si>
    <t>072354816</t>
  </si>
  <si>
    <t>tak</t>
  </si>
  <si>
    <t>Przedszkole Nr 4 im. M. Konopnickiej</t>
  </si>
  <si>
    <t>ul. K. Miarki 15, 43-400 Cieszyn</t>
  </si>
  <si>
    <t>548-10-64-618</t>
  </si>
  <si>
    <t>072354839</t>
  </si>
  <si>
    <t>Przedszkole Nr 7</t>
  </si>
  <si>
    <t>ul. Gen. J. Hallera 163, 43-400 Cieszyn</t>
  </si>
  <si>
    <t>548-10-64-676</t>
  </si>
  <si>
    <t>072354845</t>
  </si>
  <si>
    <t>Przedszkole Nr 8</t>
  </si>
  <si>
    <t>ul. Chrobrego 1, 43-400 Cieszyn</t>
  </si>
  <si>
    <t>548-10-64-699</t>
  </si>
  <si>
    <t>072355017</t>
  </si>
  <si>
    <t>d</t>
  </si>
  <si>
    <t>Przedszkole Nr 9</t>
  </si>
  <si>
    <t>ul. Bucewicza 25, 43-400 Cieszyn</t>
  </si>
  <si>
    <t>548-10-64-713</t>
  </si>
  <si>
    <t>072354868</t>
  </si>
  <si>
    <t>Przedszkole Nr 16</t>
  </si>
  <si>
    <t>ul. Bielska 75, 43-400 Cieszyn</t>
  </si>
  <si>
    <t>548-10-64-802</t>
  </si>
  <si>
    <t>072354934</t>
  </si>
  <si>
    <t>Przedszkole Nr 17</t>
  </si>
  <si>
    <t>ul. Frysztacka 161, 43-400 Cieszyn</t>
  </si>
  <si>
    <t>548-10-64-475</t>
  </si>
  <si>
    <t>072354957</t>
  </si>
  <si>
    <t>Przedszkole Nr 18</t>
  </si>
  <si>
    <t>ul. Z. Kossak-Szatkowskiej 6, 43-400 Cieszyn</t>
  </si>
  <si>
    <t>548-10-64-498</t>
  </si>
  <si>
    <t>072354963</t>
  </si>
  <si>
    <t>Przedszkole Nr 19</t>
  </si>
  <si>
    <t>548-10-64-819</t>
  </si>
  <si>
    <t>072354986</t>
  </si>
  <si>
    <t>Przedszkole Nr 20</t>
  </si>
  <si>
    <t>ul. Św. Jerzego 4, 43-400 Cieszyn</t>
  </si>
  <si>
    <t>548-10-64-506</t>
  </si>
  <si>
    <t xml:space="preserve">  072354992</t>
  </si>
  <si>
    <t>Straż Miejska</t>
  </si>
  <si>
    <t>ul. Limanowskiego 7, 43-400 Cieszyn</t>
  </si>
  <si>
    <t>548-20-59-559</t>
  </si>
  <si>
    <t>070890605</t>
  </si>
  <si>
    <t>8424Z</t>
  </si>
  <si>
    <t>BEZPIECZEŃSTWO PAŃSTWA, PORZĄDEK I BEZPIECZEŃSTWO PUBLICZNE</t>
  </si>
  <si>
    <t xml:space="preserve">Szkolne Schronisko Młodzieżowe </t>
  </si>
  <si>
    <t>ul. Błogocka 24, 43-400 Cieszyn</t>
  </si>
  <si>
    <t>548-21-82-314</t>
  </si>
  <si>
    <t>070797337</t>
  </si>
  <si>
    <t>5520 Z, 5521 Z</t>
  </si>
  <si>
    <t xml:space="preserve">placówka oświatowo- wychowawcza, obiekty noclegowe i turystyczne i miejsca krótkotrwałego zakwaterowania </t>
  </si>
  <si>
    <t>tak, namiot przy ul. Bolko Kantora, wartość 9 710,00 zł</t>
  </si>
  <si>
    <t>Szkoła Podstawowa Nr 1</t>
  </si>
  <si>
    <t>ul. Matejki 3, 43-400 Cieszyn</t>
  </si>
  <si>
    <t>548-10-92-394</t>
  </si>
  <si>
    <t>070449352</t>
  </si>
  <si>
    <t>8520Z</t>
  </si>
  <si>
    <t>szkoła podstawowa</t>
  </si>
  <si>
    <t>Szkoła Podstawowa Nr 2 z Oddziałami Integracyjnymi</t>
  </si>
  <si>
    <t>ul. Chopina 37, 43-400 Cieszyn</t>
  </si>
  <si>
    <t>548-10-45-905</t>
  </si>
  <si>
    <t>070449323</t>
  </si>
  <si>
    <t>104</t>
  </si>
  <si>
    <t>567</t>
  </si>
  <si>
    <t>Zaplecze kontenerowe  szatniowo-magazynowe wielofunkcyjnego boiska, rdzeń styropianowy.</t>
  </si>
  <si>
    <t>Szkoła Podstawowa Nr 3 z Oddziałami Integracyjnymi im. J. Korczaka</t>
  </si>
  <si>
    <t>ul. Gen. J. Hallera 8, 43-400 Cieszyn</t>
  </si>
  <si>
    <t>548-10-57-050</t>
  </si>
  <si>
    <t xml:space="preserve">070449292 </t>
  </si>
  <si>
    <t>Szkoła Podstawowa Nr 4</t>
  </si>
  <si>
    <t>Pl. Wolności 7a, 43-400 Cieszyn</t>
  </si>
  <si>
    <t>5481035373</t>
  </si>
  <si>
    <t>070449286</t>
  </si>
  <si>
    <t>tak, na dachu basenu SP4, 36 sztuk o łącznej wartości 172 714,00zł KB</t>
  </si>
  <si>
    <t>Szkoła Podstawowa Nr 5 z Oddziałami Integracyjnymi</t>
  </si>
  <si>
    <t>ul. Wojska Polskiego 1, 43-400 Cieszyn</t>
  </si>
  <si>
    <t>548-26-85-653</t>
  </si>
  <si>
    <t>367992247</t>
  </si>
  <si>
    <t>wyjazdy zagraniczne pracowników w ramach programu Erasmus</t>
  </si>
  <si>
    <t>SZKOŁA PODSTAWOWA NR 6 Z ODDZIAŁAMI PRZEDSZKOLNYMI W CIESZYNIE</t>
  </si>
  <si>
    <t>ul. Katowicka 68, 43-400 Cieszyn</t>
  </si>
  <si>
    <t>548-13-64-734</t>
  </si>
  <si>
    <t>070449263</t>
  </si>
  <si>
    <t>Szkoła Podstawowa Nr 7</t>
  </si>
  <si>
    <t>ul. Bielska 247, 43-400 Cieszyn</t>
  </si>
  <si>
    <t xml:space="preserve">548 10 46 709 </t>
  </si>
  <si>
    <t>070449257</t>
  </si>
  <si>
    <t>8520 Z</t>
  </si>
  <si>
    <t>Teatr im. Adama Mickiewicza</t>
  </si>
  <si>
    <t>Plac Teatralny 1, 43-400 Cieszyn</t>
  </si>
  <si>
    <t xml:space="preserve">548-100-34-33 </t>
  </si>
  <si>
    <t>070050928</t>
  </si>
  <si>
    <t>9004 Z</t>
  </si>
  <si>
    <t>działalność kulturalna</t>
  </si>
  <si>
    <t>Zamek Cieszyn</t>
  </si>
  <si>
    <t>ul. Zamkowa 3a,b,c; 43-400 Cieszyn</t>
  </si>
  <si>
    <t>548-26-34-242</t>
  </si>
  <si>
    <t>Zespół Pieśni i Tańca Ziemi Cieszyńskiej im. Janiny Marcinkowej</t>
  </si>
  <si>
    <t>ul. Stary Targ 4, 43-400 Cieszyn</t>
  </si>
  <si>
    <t>548-14-33-889</t>
  </si>
  <si>
    <t>072849015</t>
  </si>
  <si>
    <t>9001Z</t>
  </si>
  <si>
    <t xml:space="preserve">Działalność kulturalna </t>
  </si>
  <si>
    <t>Żłobki Miejskie</t>
  </si>
  <si>
    <t>ul. Moniuszki 13, 43-400 Cieszyn</t>
  </si>
  <si>
    <t>548-10-30-252</t>
  </si>
  <si>
    <t>072357200</t>
  </si>
  <si>
    <t>8891Z</t>
  </si>
  <si>
    <t>opieka dzienna nad dziećmi</t>
  </si>
  <si>
    <t>do 250</t>
  </si>
  <si>
    <t>Tabela nr 2 - Wykaz budynków i budowli w Gminie Cieszyn</t>
  </si>
  <si>
    <t>lp</t>
  </si>
  <si>
    <t xml:space="preserve">nazwa budynku/ budowli </t>
  </si>
  <si>
    <t xml:space="preserve">przeznaczenie budynku/ budowli </t>
  </si>
  <si>
    <t>czy budynek jest użytkowany? (TAK/NIE)</t>
  </si>
  <si>
    <t>czy budynek jest przeznaczony do rozbiórki? (TAK/NIE)</t>
  </si>
  <si>
    <t>czy jest to budynkek zabytkowy, podlegający nadzorowi konserwatora zabytków?</t>
  </si>
  <si>
    <t>rok budowy</t>
  </si>
  <si>
    <t>rodzaj wartości: KB - księgowa brutto, ODT - odtworzeniowa</t>
  </si>
  <si>
    <t>Suma ubezpieczenia</t>
  </si>
  <si>
    <t>lokalizacja (adres)</t>
  </si>
  <si>
    <t>zabezpieczenia
(znane zabiezpieczenia p-poż i przeciw kradzieżowe)                                      (2)</t>
  </si>
  <si>
    <t>Rodzaj materiałów budowlanych, z jakich wykonano budynek</t>
  </si>
  <si>
    <t>odległość od najbliższej rzeki lub innego zbiornika wodnego (proszę podać od czego)</t>
  </si>
  <si>
    <t>informacja o przeprowadzonych remontach i modernizacji budynków starszych niż 50 lat (data remontu, czego dotyczył remont, wielkość poniesionych nakładów na remont)</t>
  </si>
  <si>
    <t xml:space="preserve">opis stanu technicznego budynku wg poniższych elementów budynku </t>
  </si>
  <si>
    <t>powierzchnia zabudowy (w m²)*</t>
  </si>
  <si>
    <t>powierzchnia użytkowa (w m²)**</t>
  </si>
  <si>
    <t>kubatura (w m³)***</t>
  </si>
  <si>
    <t>ilość kondygnacji</t>
  </si>
  <si>
    <t>czy budynek jest podpiwniczony?</t>
  </si>
  <si>
    <t>czy znajdują się w nim instalacje sanitarne? (TAK/NIE)</t>
  </si>
  <si>
    <t>czy jest wyposażony w windę? (TAK/NIE)</t>
  </si>
  <si>
    <t>mury</t>
  </si>
  <si>
    <t>stropy</t>
  </si>
  <si>
    <t>dach (konstrukcja i pokrycie)</t>
  </si>
  <si>
    <t>konstukcja i pokrycie dachu</t>
  </si>
  <si>
    <t>intalacja elekryczna</t>
  </si>
  <si>
    <t>sieć wodno-kanalizacyjna oraz cenralnego ogrzewania</t>
  </si>
  <si>
    <t>stolarka okienna i drzwiowa</t>
  </si>
  <si>
    <t>instalacja gazowa</t>
  </si>
  <si>
    <t>instalacja wentylacyjna i kominowa</t>
  </si>
  <si>
    <t>Budynek Ratusza</t>
  </si>
  <si>
    <t>administracja</t>
  </si>
  <si>
    <t>ODT</t>
  </si>
  <si>
    <t>43-400 Cieszyn, Rynek 1</t>
  </si>
  <si>
    <t>system monitoringu wizyjnego, czujników ruch oraz czujników p.poż.w niektórych pomeszczeniach</t>
  </si>
  <si>
    <t>ceglane</t>
  </si>
  <si>
    <t>sklepienia ceglane oraz stropy drewniane (częściowo nad 1 i 2 piętrem)</t>
  </si>
  <si>
    <t>więźba dachowa, pełne deskowanie, blacha miedzianna</t>
  </si>
  <si>
    <t>Rzeka Bobrówka 450 m / rzeka Olza 500 m</t>
  </si>
  <si>
    <t>Częściowa wymiana okien w 2010 roku, bieżące remonty adaptacyjne.</t>
  </si>
  <si>
    <t>dobry</t>
  </si>
  <si>
    <t>dobra / zła</t>
  </si>
  <si>
    <t>brak</t>
  </si>
  <si>
    <t>dobra</t>
  </si>
  <si>
    <t>częściowo</t>
  </si>
  <si>
    <t>Budynek administracyjny</t>
  </si>
  <si>
    <t>XIX wiek</t>
  </si>
  <si>
    <t>43-400 Cieszyn ul. Srebrna 2</t>
  </si>
  <si>
    <t>betonowe</t>
  </si>
  <si>
    <t>więźba dachowa, blacha falista</t>
  </si>
  <si>
    <t>połowa XIX w.</t>
  </si>
  <si>
    <t>43-400 Cieszyn ul. Ratuszowa 1</t>
  </si>
  <si>
    <t>sklepienia ceglane oraz stropy drewniane</t>
  </si>
  <si>
    <t>Wymiana okien w 2000 i 2004 roku, osuszanie budynku metodą inieksji krystalicznej w 2007 roku, bieżące remonty adaptacyjne.</t>
  </si>
  <si>
    <t>43-400 Cieszyn ul. Kochanowskiego 14</t>
  </si>
  <si>
    <t>sklepienia ceglane</t>
  </si>
  <si>
    <t>Rzeka Bobrówka 300 m / rzeka Olza 650 m</t>
  </si>
  <si>
    <t>Osuszanie budynku metodą inieksji krystalicznej w latach 2005-2006, wymiana okien w 2007 roku, remont elewacji w 2004 roku, bieżące remonty adaptacyjne (2016/2017).</t>
  </si>
  <si>
    <t>Hala Widowiskowo - Sportowa</t>
  </si>
  <si>
    <t>budynek użyteczności publicznej</t>
  </si>
  <si>
    <t>KB</t>
  </si>
  <si>
    <t>Cieszyn ul. Sportowa 1</t>
  </si>
  <si>
    <t>ppoż: hydranty wewnętrzne i zewnętrzne, system detekcji dymu, system detekcji ognia, system automatycznej detekcji i automatycznego powiadamiania PSP o pożarze. Przeciwkradzieżowe: czujniki dekekcji ruchu, drzwi otwierane kartą magnetyczną, mobilne patrole agencji ochrony, system monitoringu przy pomocy kamer</t>
  </si>
  <si>
    <t>cegła</t>
  </si>
  <si>
    <t>płyta żelbetowa</t>
  </si>
  <si>
    <t>blacha tytanowo- cynkowa,papa bitumiczna</t>
  </si>
  <si>
    <t>50m od rzeki</t>
  </si>
  <si>
    <t>nie dotyczy</t>
  </si>
  <si>
    <t>3624,89m2</t>
  </si>
  <si>
    <t>Hala Widowiskowo - Sportowa / Sieć rozdzielcza ciepłownicza</t>
  </si>
  <si>
    <t>sieć ciepłownicza</t>
  </si>
  <si>
    <t>Hala Widowiskowo - Sportowa /Sieć rozdzielcza wodociągowa</t>
  </si>
  <si>
    <t>sieć wodociągowa</t>
  </si>
  <si>
    <t>Hala Widowiskowo - Sportowa / Odprowadzanie wód deszczowych</t>
  </si>
  <si>
    <t>Hala Widowiskowo - Sportowa / kanalizacja deszczowa</t>
  </si>
  <si>
    <t>odprowadzenie wód opadowych</t>
  </si>
  <si>
    <t>Hala Widowiskowo - Sportowa / Węzeł ciepłowniczy</t>
  </si>
  <si>
    <t>Hala Widowiskowo – Sportowa / Magazynowa Hala namiotowa</t>
  </si>
  <si>
    <t>magazyn</t>
  </si>
  <si>
    <t>ppoż: brak. Przeciwkradzieżowe: zamek w drzwiach</t>
  </si>
  <si>
    <t>tkanina</t>
  </si>
  <si>
    <t>plandeka</t>
  </si>
  <si>
    <t>200 m2</t>
  </si>
  <si>
    <t>Kąpielisko Miejskie - budynek stacji uzdatniania wody</t>
  </si>
  <si>
    <t>stacja uzdatniania wody</t>
  </si>
  <si>
    <t>Cieszyn Al. Jana Łyska 23</t>
  </si>
  <si>
    <t>ppoż: gaśnice. Przeciwkradzieżowe: zamek w drzwiach</t>
  </si>
  <si>
    <t>papa bitumiczna</t>
  </si>
  <si>
    <t>136m2</t>
  </si>
  <si>
    <t>Kąpielisko Miejskie - Budynek socjalny z szatniami</t>
  </si>
  <si>
    <t>budynek socjalny z szatniami</t>
  </si>
  <si>
    <t>486m2</t>
  </si>
  <si>
    <t>Kąpielisko Miejskie - basen sportowy</t>
  </si>
  <si>
    <t>basen sportowy</t>
  </si>
  <si>
    <t>żelbet/kafelki</t>
  </si>
  <si>
    <t>1250m2</t>
  </si>
  <si>
    <t>Kąpielisko Miejskie - basen rekreacyjny</t>
  </si>
  <si>
    <t>basen rekreacyjny</t>
  </si>
  <si>
    <t>575m2</t>
  </si>
  <si>
    <t>Kąpielisko Miejskie - brodziki wejściowe</t>
  </si>
  <si>
    <t>brodziki wejściowe</t>
  </si>
  <si>
    <t>15,12m2</t>
  </si>
  <si>
    <t>Kąpielisko Miejskie - widownia, schody terenowe i murki oporowe</t>
  </si>
  <si>
    <t>widownia, schody terenowe i murki oporowe</t>
  </si>
  <si>
    <t>beton</t>
  </si>
  <si>
    <t>385m2</t>
  </si>
  <si>
    <t>Kąpielisko Miejskie - chodniki i place</t>
  </si>
  <si>
    <t>chodniki i place</t>
  </si>
  <si>
    <t>2780m2</t>
  </si>
  <si>
    <t>Kąpielisko Miejskie - boiska do siatkówki plażowej</t>
  </si>
  <si>
    <t>boiska do siatkówki plażowej</t>
  </si>
  <si>
    <t>472m2</t>
  </si>
  <si>
    <t>Kąpielisko Miejskie - piaskownica dla dzieci</t>
  </si>
  <si>
    <t>piaskownica dla dzieci</t>
  </si>
  <si>
    <t>kamień</t>
  </si>
  <si>
    <t>50m2</t>
  </si>
  <si>
    <t>Kąpielisko Miejskie - ogrodzenia zewnętrzne</t>
  </si>
  <si>
    <t>ogrodzenia zewnętrzne</t>
  </si>
  <si>
    <t>kamień i siatka metalowa</t>
  </si>
  <si>
    <t>Kąpielisko Miejskie - ogrodzenia wewnętrzne</t>
  </si>
  <si>
    <t>ogrodzenia wewnętrzne</t>
  </si>
  <si>
    <t>Kąpielisko Miejskie - brodzik dla dzieci</t>
  </si>
  <si>
    <t>brodzik dla dzieci</t>
  </si>
  <si>
    <t>kafelki</t>
  </si>
  <si>
    <t>Kąpielisko Miejskie - zjeżdżalnia wodna</t>
  </si>
  <si>
    <t>zjeżdżalnia wodna</t>
  </si>
  <si>
    <t>Strefa Rekreacji i Wypoczynku Marklowice - budynek zaplecza technicznego</t>
  </si>
  <si>
    <t>zaplecze techniczne boiska</t>
  </si>
  <si>
    <t>Cieszyn ul. Frysztacka 159</t>
  </si>
  <si>
    <t>PGS i cegła</t>
  </si>
  <si>
    <t xml:space="preserve">Płyta żelbetowa, </t>
  </si>
  <si>
    <t>papa termozgrzewalna</t>
  </si>
  <si>
    <t>100m od rzeki</t>
  </si>
  <si>
    <t>Strefa Rekreacji i Wypoczynku Marklowice - boisko wielofunkcyjne</t>
  </si>
  <si>
    <t>ogólnodostępne boisko wielofunkcyjne</t>
  </si>
  <si>
    <t>Strefa Rekreacji i Wypoczynku Marklowice - ścieżka zdrowia</t>
  </si>
  <si>
    <t>ogólnodostępna ścieżka zdrowia</t>
  </si>
  <si>
    <t>Strażnica OSP Cieszyn Bobrek</t>
  </si>
  <si>
    <t>strażnica</t>
  </si>
  <si>
    <t>NIE</t>
  </si>
  <si>
    <t>1923/1980</t>
  </si>
  <si>
    <t>ul.Kościuszki 3 43-400 Cieszyn</t>
  </si>
  <si>
    <t xml:space="preserve">Gaśnice przenośne / 3 samochody gaśnicze </t>
  </si>
  <si>
    <t>cegła / beton</t>
  </si>
  <si>
    <t>murowane</t>
  </si>
  <si>
    <t>konstrukcja stal / pokrycie blacha trapezowa</t>
  </si>
  <si>
    <t xml:space="preserve">ciek wodny 500 m </t>
  </si>
  <si>
    <t>2014- remont elewacji zewnętrznej 20000 zł
2017-Remont poszycia dachowego plus remont kominów 25000 zł</t>
  </si>
  <si>
    <t>Bardzo dobry</t>
  </si>
  <si>
    <t>bardzo dobry</t>
  </si>
  <si>
    <t>Remiza strażacka OSP Cieszyn-Pastwiska</t>
  </si>
  <si>
    <t>siedziba OSP</t>
  </si>
  <si>
    <t>Cieszyn ul. Hażlaska 116</t>
  </si>
  <si>
    <t xml:space="preserve">Gaśnice przenośne </t>
  </si>
  <si>
    <t>pustak - cegła - beton</t>
  </si>
  <si>
    <t>beton - acerman</t>
  </si>
  <si>
    <t>drewno - wata mineralna - blachodachówka</t>
  </si>
  <si>
    <t>ul. Harcerska 14</t>
  </si>
  <si>
    <t>mieszkalny - nieużytkowany</t>
  </si>
  <si>
    <t>II połowa  XX w</t>
  </si>
  <si>
    <t>ul. Harcerska</t>
  </si>
  <si>
    <t>gazobeton</t>
  </si>
  <si>
    <t>prefabrykaty</t>
  </si>
  <si>
    <t>450 m w linii prostej</t>
  </si>
  <si>
    <t xml:space="preserve">udział 1/2 w nieruchomości zabudowanej </t>
  </si>
  <si>
    <t>mieszkalny  - nieużytkowany</t>
  </si>
  <si>
    <t>początek lat 30-tych  w.</t>
  </si>
  <si>
    <t>ul. 3 Maja 17</t>
  </si>
  <si>
    <t>z cegły z elementami żelbetowymi w narożnikach</t>
  </si>
  <si>
    <t>drewniane (nad parterem, piętrem i poddaszem) oraz betonowe (nad piwnicą i klatką schodową)</t>
  </si>
  <si>
    <t>dwuspadowy kryty dachówką cementową a miejscami blachą w okładzinie zewnętrznej z papy</t>
  </si>
  <si>
    <t>75 m w linii prostej od kanału Młynówki</t>
  </si>
  <si>
    <t xml:space="preserve">brak danych </t>
  </si>
  <si>
    <t>zły</t>
  </si>
  <si>
    <t>dostateczny</t>
  </si>
  <si>
    <t>magazynowe</t>
  </si>
  <si>
    <t xml:space="preserve">lata 70  w. </t>
  </si>
  <si>
    <t>ul. Zamarska</t>
  </si>
  <si>
    <t>konstrukcja stalowa</t>
  </si>
  <si>
    <t>konstrukcja stalowa pokryty blachą trapezową</t>
  </si>
  <si>
    <t>130 m w linii prostej od cieku</t>
  </si>
  <si>
    <t>Kino Piast</t>
  </si>
  <si>
    <t>kino</t>
  </si>
  <si>
    <t>ul. Ratuszowa 1</t>
  </si>
  <si>
    <t>ceglany</t>
  </si>
  <si>
    <t>sklepienia, betonowe</t>
  </si>
  <si>
    <t>300 m w linii prostej rzeka Olza</t>
  </si>
  <si>
    <t xml:space="preserve">2009 r.-2010 r. modernizacja sali kinowej wykonanie izolacji akustycznej ścian i sufitu, wmiana posadzki, wymiana oświetlenia wymiana drzwi p.poz. Wymiana przewodów wentylacyjnych op sufitem podwieszanyml, malowanie hallu wejściowego i wyjściowego </t>
  </si>
  <si>
    <t>do wymiany</t>
  </si>
  <si>
    <t>wentylacja mechaniczna</t>
  </si>
  <si>
    <t>Ogród dwóch brzegów (nakłady na obcym środku trwałym)</t>
  </si>
  <si>
    <t>infrastruktura</t>
  </si>
  <si>
    <t xml:space="preserve">nie </t>
  </si>
  <si>
    <t>Al. Łyska</t>
  </si>
  <si>
    <t xml:space="preserve">nie dotyczy </t>
  </si>
  <si>
    <t>10 m rzeka Olza</t>
  </si>
  <si>
    <t>przebudowa jazu i regulacja potoku Puńcówka</t>
  </si>
  <si>
    <t>modernizacja zalewu kajakowego Pod Wałką  (inwestycja w obcym środku trwałym, zalew stanowi własność Skarbu Państwa)</t>
  </si>
  <si>
    <t>odmulanie, zabezpieczenie brzegów, remont zastawki piętrzącej i grobli czołowej</t>
  </si>
  <si>
    <t>obiekt na rzece Młynówce</t>
  </si>
  <si>
    <t>mury oporowe przy ul. Kiedronia</t>
  </si>
  <si>
    <t>początek  w.</t>
  </si>
  <si>
    <t>ul. Kiedronia</t>
  </si>
  <si>
    <t>600 m w linii prostej rzeka Olza</t>
  </si>
  <si>
    <t xml:space="preserve">mur oporowy </t>
  </si>
  <si>
    <t>VIII w.</t>
  </si>
  <si>
    <t>pomiędzy ul. Przykopa a skwerem przy ul. Nowe Miasto</t>
  </si>
  <si>
    <t>110 m w lini prostej rzeka Olza</t>
  </si>
  <si>
    <t>przywrócenie muru do pierwotnej funkcji (odbudowa struktury konstrukcyjnej)</t>
  </si>
  <si>
    <t>budynek Głęboka 50 
(Uwaga! Na nieruchomości prowadzona jest inwestycja w 2019r.)</t>
  </si>
  <si>
    <t>mieszkalno-użytkowy</t>
  </si>
  <si>
    <t>tak (wpisany do ewidencji)</t>
  </si>
  <si>
    <t>Cieszyn, ul. Głęboka 50</t>
  </si>
  <si>
    <t>2 gaśnice, monitoring z alarmem przed drzwiach dt.o lokalu użytkowego</t>
  </si>
  <si>
    <t>częsciowo ceglane na belkach stalowych, częściowo drewniane</t>
  </si>
  <si>
    <t>więźba drewniana</t>
  </si>
  <si>
    <t>w linii prostej 120 m rzeka Olza</t>
  </si>
  <si>
    <t>docieplenie ściany od strony powórka, naprawa dachu</t>
  </si>
  <si>
    <t>ul. Bielska -kiosk</t>
  </si>
  <si>
    <t>obiekt tymczasowy dawny kiosk handlowy</t>
  </si>
  <si>
    <t>lata 90 XX w.</t>
  </si>
  <si>
    <t>ul. Bielska</t>
  </si>
  <si>
    <t>drewniane</t>
  </si>
  <si>
    <t xml:space="preserve">dach z blachy </t>
  </si>
  <si>
    <t>460 m w linii prostej kanał Młynówka</t>
  </si>
  <si>
    <t>ul. Filasiewicza „kantor”</t>
  </si>
  <si>
    <t>ul. Filasiewicza</t>
  </si>
  <si>
    <t>konstrukcja stalowa obłożona panelami</t>
  </si>
  <si>
    <t>stropodach</t>
  </si>
  <si>
    <t>60 m w linii prostej potok Sarkander</t>
  </si>
  <si>
    <t>ul. Filasiewicza „bar”</t>
  </si>
  <si>
    <t>konstrukcja drewniane</t>
  </si>
  <si>
    <t>drewniany</t>
  </si>
  <si>
    <t>papa</t>
  </si>
  <si>
    <t>kompleks 4 budynków</t>
  </si>
  <si>
    <t>użytkowy (dawna stanica harcerska)</t>
  </si>
  <si>
    <t xml:space="preserve">lata 70 XX w. </t>
  </si>
  <si>
    <t>jednospadowy drewniany kryty papą</t>
  </si>
  <si>
    <t>330 m w linii prostej Bielowiec</t>
  </si>
  <si>
    <t>345 m w linii prostej Bielowiec</t>
  </si>
  <si>
    <t>użytkowy (dawna stanica harcerska) - szalety</t>
  </si>
  <si>
    <t>400 m w linii prostej Bielowic</t>
  </si>
  <si>
    <t>stodoła</t>
  </si>
  <si>
    <t>gospodarczy</t>
  </si>
  <si>
    <t>okres międzywojenny</t>
  </si>
  <si>
    <t>ul. Zielona</t>
  </si>
  <si>
    <t>dachówka ceramiczna</t>
  </si>
  <si>
    <t>80 m w linii prostej od cieku</t>
  </si>
  <si>
    <t>ul. Motokrosowa</t>
  </si>
  <si>
    <t>garaż</t>
  </si>
  <si>
    <t xml:space="preserve">II połowa XX w. </t>
  </si>
  <si>
    <t>stalowy</t>
  </si>
  <si>
    <t>dach blaszany</t>
  </si>
  <si>
    <t>120 m w linii prostej rzeka Olza</t>
  </si>
  <si>
    <t>stalowa, zły stan</t>
  </si>
  <si>
    <t>budynek warsztatowo-socjalny</t>
  </si>
  <si>
    <t>cegła i pustaki żużlowe</t>
  </si>
  <si>
    <t>żelbetowe</t>
  </si>
  <si>
    <t>konstrukcja sdrewniana kryty blachą</t>
  </si>
  <si>
    <t>ul.  Motokrosowa</t>
  </si>
  <si>
    <t>budynek barakowy</t>
  </si>
  <si>
    <t>prefabrykowany elementy betonowe</t>
  </si>
  <si>
    <t>stopodach kryty papą</t>
  </si>
  <si>
    <t>al. Łyska 22</t>
  </si>
  <si>
    <t>mieszkalny</t>
  </si>
  <si>
    <t xml:space="preserve">1930 r. </t>
  </si>
  <si>
    <t>konstrukcja drewniuana kryta blachą falistą</t>
  </si>
  <si>
    <t>bezpośrednio granicy z rzeką Puńcówką</t>
  </si>
  <si>
    <t>zły, częściowa</t>
  </si>
  <si>
    <t>dostateczny brak c.o.</t>
  </si>
  <si>
    <t>budynek dworca (historyczny)</t>
  </si>
  <si>
    <t>użytkowy</t>
  </si>
  <si>
    <t>ul. Hajduka 10</t>
  </si>
  <si>
    <t xml:space="preserve">cegła pełna, </t>
  </si>
  <si>
    <t xml:space="preserve">więźba dachowa drewniana, pokrycie zblachy łączonej na rabek stojący w kolorze grafitowym </t>
  </si>
  <si>
    <t>ok.. 50 m od rzeki Bobrówki</t>
  </si>
  <si>
    <t>b. dobry</t>
  </si>
  <si>
    <t>b.dobry</t>
  </si>
  <si>
    <t>budynek dworca</t>
  </si>
  <si>
    <t>konstrukcja zelbetowa</t>
  </si>
  <si>
    <t>żelbetowy, pokrycie blacha</t>
  </si>
  <si>
    <t>płyta dworca atobusowego wraz z zadaszeniem peronu</t>
  </si>
  <si>
    <t xml:space="preserve">ul. Hajduka </t>
  </si>
  <si>
    <t>konstrukcja żelbetowa</t>
  </si>
  <si>
    <t>Konstrukcja stalowa + blacha trapezowa, pokrycie membrana dachowa</t>
  </si>
  <si>
    <t>RAZEM</t>
  </si>
  <si>
    <t>budynek podzielony jest na 3 własności – właścicielem pomieszczeń zajmowanych przez Bibliotekę jest Biblioteka, jest także własność prywatna oraz własność Zakładu Budynków Miejskich tym samym Biblioteka zajmuje powierzchnie własne oraz wspólne za które odpowiada utworzona Wspólnota Mieszkaniowa, która utrzymuje, zabezpiecza i ubezpiecza te powierzchnie. Podział odpowiedzialności jest określony w porozumieniu o współpracy</t>
  </si>
  <si>
    <t xml:space="preserve">biblioteka  </t>
  </si>
  <si>
    <t>TAK</t>
  </si>
  <si>
    <t>43-400 Cieszyn, ul. Głęboka 15</t>
  </si>
  <si>
    <t>8 szt. gaśnice proszkowe w kat.1-6 kg, hydrant – 4 sztuki, czujki p.poż. zainstalowane w każdym pomieszczeniu, sygnał przekazywany jest bezpośrednio do Straży Pożarnej oraz Agencji Ochrony, ochrona przeciwkradzieżowa – dozór pracowniczy w godzinach pracy, monitoring wizyjny całodobowy, instalacja systemu antywłamaniowego w godzinach nieobecności pracowników – sygnał przekazywany do Agencji Ochrony</t>
  </si>
  <si>
    <t>żelbeton</t>
  </si>
  <si>
    <t>drewniana więźba, blacha</t>
  </si>
  <si>
    <t>ok.350 m</t>
  </si>
  <si>
    <t>remont zakończono w październiku 2014 r. - instalacja windy osobowej, gipsowanie, malowanie ścian, wymiana oświetlenia,instalacji elektrycznej, wodno-kanalizacyjnej, c.o., kaloryferów, cyklinowanie drewnianych posadzek, kafelkowanie pozostałych posadzek, wymiana kafelek i białej armatury w łazienkach  wartość nakładów 1 497 081,66</t>
  </si>
  <si>
    <t>BUDYNEK WARSZTATOWY I ADMINISTRACJI</t>
  </si>
  <si>
    <t>SIEDZIBA MZD W CIESZYNIE BIURA I WARSZTAT</t>
  </si>
  <si>
    <t>UL. LIBURNIA 4, 43-400 CIESZYN</t>
  </si>
  <si>
    <t>3 HYDRANTY, 14 GAŚNIC, ALARM MAGAZYN I KASA, MONITORING NA ZEWNĄTRZ BUDYNKU, 18 CZUJEK WEWNĄTRZ BUDYNKU, FOLIA ANTYWŁAMANIOWA W 1 BIURZE</t>
  </si>
  <si>
    <t>CEGŁA</t>
  </si>
  <si>
    <t>PREFABRYKOWANE PŁYTY KANAŁOWE</t>
  </si>
  <si>
    <t>PREFABRYKOWANE PŁYTY KORYTKOWE, DACH PAPA+ CYKLOLAMINAT</t>
  </si>
  <si>
    <t>OD RZEKI 10 M</t>
  </si>
  <si>
    <t>DOBRY</t>
  </si>
  <si>
    <t>BARDZO DOBRY</t>
  </si>
  <si>
    <t>BRAK</t>
  </si>
  <si>
    <t>MAGAZYN SPRZĘTU MAŁA ŁĄKA</t>
  </si>
  <si>
    <t>MAGAZYN</t>
  </si>
  <si>
    <t xml:space="preserve">KB </t>
  </si>
  <si>
    <t>UL.POPRZECZNA 6 43-400 CIESZYN</t>
  </si>
  <si>
    <t>KŁÓDKI, 2 GAŚNICE</t>
  </si>
  <si>
    <t>PUSTAKI-BLOCZKI GAZOBETONOWE</t>
  </si>
  <si>
    <t>BETONOWY</t>
  </si>
  <si>
    <t>STROPODACH, BLACHA TRAPEZOWA</t>
  </si>
  <si>
    <t>300 M</t>
  </si>
  <si>
    <t>DOSTATECZNY</t>
  </si>
  <si>
    <t>PORTIERNIA</t>
  </si>
  <si>
    <t>ZAMKI, 1 GAŚNICA, 1 CZUJKA</t>
  </si>
  <si>
    <t>STROPODACH</t>
  </si>
  <si>
    <t>PAPA</t>
  </si>
  <si>
    <t>15 M</t>
  </si>
  <si>
    <t>BUDYNEK GOSPODARCZY, MAGAZYN OLEJÓW</t>
  </si>
  <si>
    <t>MAGAZYN techniczny</t>
  </si>
  <si>
    <t>KŁÓDKA, ZAMEK, 2 GAŚNICE</t>
  </si>
  <si>
    <t>ŻELBETOWE</t>
  </si>
  <si>
    <t>STROPODACH ŻELBETOWY, PAPA</t>
  </si>
  <si>
    <t>50 M</t>
  </si>
  <si>
    <t>KAMPING</t>
  </si>
  <si>
    <t>DOMEK LETNISKOWY</t>
  </si>
  <si>
    <t>OK 1983</t>
  </si>
  <si>
    <t>USTROŃ-LIPOWIEC, DZIAŁKA LESNA  621/4</t>
  </si>
  <si>
    <t>2 SZTABY, 2 KŁÓDKA, ZAMEK, 1 GAŚNICE, TEREN OGRODZONY, ZAMYKANY NA KLUCZ</t>
  </si>
  <si>
    <t>FUNDAMENT BETONOWY</t>
  </si>
  <si>
    <t>DREWNIANE</t>
  </si>
  <si>
    <t>DREWNIANE, POKRYCIE BLACHOTRAPEZ</t>
  </si>
  <si>
    <t>20 M</t>
  </si>
  <si>
    <t>WODA BIEŻĄCA, OGRZEWANIA BRAK</t>
  </si>
  <si>
    <t>BARDZO DOBRA, OKNA NOWE PLASTIKOWE Z 2016 R</t>
  </si>
  <si>
    <t>Pawilon handlowy</t>
  </si>
  <si>
    <t>handlowe</t>
  </si>
  <si>
    <t>brak danych</t>
  </si>
  <si>
    <t>Cieszyn, ul. Katowicka Targowisko Przemysłowe</t>
  </si>
  <si>
    <t xml:space="preserve">gaśnica </t>
  </si>
  <si>
    <t>blacha</t>
  </si>
  <si>
    <t>gaśnica</t>
  </si>
  <si>
    <t>Instalacja Przeciwpożarowa MHT</t>
  </si>
  <si>
    <t>Instalacja przeciwpożarowa</t>
  </si>
  <si>
    <t>Cieszyn, ul. Stawowa 6</t>
  </si>
  <si>
    <t>Budynek Główny Miejskie Hale Targowe</t>
  </si>
  <si>
    <t>handlowo - usługowy</t>
  </si>
  <si>
    <t>- system sygnalizacji pożaru połączony ze stanowiskiem Państwowej Straży Pożarnej tj. centrala 1 szt., 145 czujek optycznych, przyciski ROP - 12 szt.;                            - gaśnice - 6szt (części wspólne)                - hydranty wewnętrzne - 8 szt;                    - instalacja odgromowa;                             - system sygnalizacji włamania</t>
  </si>
  <si>
    <t>- ściany szczytowe z cegły dziurawki licowane cegłą wapienno piaskową, ściany działowe murowane o konstrukcji stalowej</t>
  </si>
  <si>
    <t>płyty żebrowe</t>
  </si>
  <si>
    <t>płyty żużlowe pokryte papą bitumiczna na lepiku</t>
  </si>
  <si>
    <t>74 m od potoku Bobrówka</t>
  </si>
  <si>
    <t>- stolarka drzwiowa - dobry; stolarka okienna  - zły</t>
  </si>
  <si>
    <t>Hala targowa mała MHT</t>
  </si>
  <si>
    <t>Budynek magazynu – biuro targowiska przemysłowego</t>
  </si>
  <si>
    <t>biuro</t>
  </si>
  <si>
    <t>Magazyn i stacja TRAFO</t>
  </si>
  <si>
    <t>stropodach prefabrykowany</t>
  </si>
  <si>
    <t>Magazyny</t>
  </si>
  <si>
    <t>Boksy garażowe i magazyn</t>
  </si>
  <si>
    <t>garaż, magazyn</t>
  </si>
  <si>
    <t>Budynek ubikacje- kontener sanitarny</t>
  </si>
  <si>
    <t>WC</t>
  </si>
  <si>
    <t xml:space="preserve">              dobry                                                                                           nie dotyczy </t>
  </si>
  <si>
    <t>Osadnik dwukomorowy</t>
  </si>
  <si>
    <t>osadnik</t>
  </si>
  <si>
    <t>Instalacja wodna „Mój Rynek”</t>
  </si>
  <si>
    <t>instalacja wodna</t>
  </si>
  <si>
    <t>Cieszyn, ul. Stawowa 12</t>
  </si>
  <si>
    <t>Płyta handlowa</t>
  </si>
  <si>
    <t>ogrodzenie</t>
  </si>
  <si>
    <t>Kontener sanitarny</t>
  </si>
  <si>
    <t>Kontener biurowy</t>
  </si>
  <si>
    <t>gospodarcze</t>
  </si>
  <si>
    <t>Wiata „Mój Rynek”</t>
  </si>
  <si>
    <t>Ogród dwóch brzegów</t>
  </si>
  <si>
    <t>ogród, infrastrukura</t>
  </si>
  <si>
    <t>Cieszyn</t>
  </si>
  <si>
    <t>Infrastruktura wraz z budynkami "POD Wałką"</t>
  </si>
  <si>
    <t>budnki, budowle, infrastrukura</t>
  </si>
  <si>
    <t>ul. Poprzeczna</t>
  </si>
  <si>
    <t>kraty w oknach</t>
  </si>
  <si>
    <t>cegła biała</t>
  </si>
  <si>
    <t>płyty żelbetowe, papa</t>
  </si>
  <si>
    <t>160 m w linii prostej rzeka Olza</t>
  </si>
  <si>
    <t>Open Air Museum Cieszyn</t>
  </si>
  <si>
    <t xml:space="preserve">infrastruktura (w tym nakłady adaptacyjne). </t>
  </si>
  <si>
    <t>2007 - 2019</t>
  </si>
  <si>
    <t>Miasto Ciszyn, przy rzece OLZA, zbocza Młynówki</t>
  </si>
  <si>
    <t>Cieszyński Ośrodek Kultury „Dom Narodowy”</t>
  </si>
  <si>
    <t>obiekt publiczny budynek w ewidencji Urzędu Miasta</t>
  </si>
  <si>
    <t>43-400 Cieszyn, ul. Rynek 12</t>
  </si>
  <si>
    <t>kraty w oknach na parterze, alarm z monitoringiem (profesjonalna firma Czasza),2 hydranty, 10 gaśnic, dyżur strażaka w czasie inprez</t>
  </si>
  <si>
    <t>kamień, cegła</t>
  </si>
  <si>
    <t>Kleina</t>
  </si>
  <si>
    <t>więźba drewniana, pokrycie - dachówka bitumiczna</t>
  </si>
  <si>
    <t>ok.. 800 m od rzeki, lecz znajdujemy się dużo wyżej od rzek</t>
  </si>
  <si>
    <t>właśnie jesteśmy przed rozpoczęciem remontu generalnego, który potrwa do maja 2018</t>
  </si>
  <si>
    <t>nie posiadamy</t>
  </si>
  <si>
    <t>1618,47 m2 + strych nieużytkowy 489,70 m2</t>
  </si>
  <si>
    <t>nie, ale będzie zainstalowana w czasie remontu</t>
  </si>
  <si>
    <t>DOM SPOKOJNEJ STAROŚCI</t>
  </si>
  <si>
    <t>DZIAŁANOŚĆ STATUTOWA - MIEJSCE CAŁODOBOWEJ OPIEKI</t>
  </si>
  <si>
    <t>ODDANE DO UŻYTKOWANIA W 1999 ROKU PO ZAKOŃCZONYM REMONCIE</t>
  </si>
  <si>
    <t>UL. MICKIEWICZA 13  43-400 CIESZYN</t>
  </si>
  <si>
    <t>GAŚNICE - 20 SZT(pianowa GWG2 - 1szt., śniegowa GS5 - 2 szt., proszkowa GP4 - 17 szt., HRYDRANTY DN25 - 12 SZTUK, CZUJNIKI I URZĄDZENIA ALARMOWE POŁĄCZONE ZE STRAŻĄ POŻARNĄ, ALARM, DOZÓR, OGRODZENIE</t>
  </si>
  <si>
    <t>Budynki realizowane w różnym czasie (różne materiały), zmienne systemy konstrukcyjne. Ściany zewnętrzne z cegły pełnej, kratówki, pustaka PGS. Ściany wewnętrzne cegła dziurawka. Stropy prefabrykowane typu DMS/DZ i stropodachami niewentylowanymi. W późniejszym czasie zmieniono dachy na dwuspadowe w konstrukcji drewnianej płatwiowo - słupowej o nachyleniu połaci 35 stopni. Całość obiektu jest ocieplona styropianem w technologii suchej. Stolarka okienna nowa PCV. Stolarka drzwiowa zewnętrzna również w technologii PCV. Drzwi wewnętrzne płycinowe. Posacki PCV- wykładzina tarkett; w węzłach sanitarnych, klatkach schodowych płytki ceramiczne. W piwnicach na posadzce beton.</t>
  </si>
  <si>
    <t>NAJWYŻSZE WZNIESIENIE W CIESZYNIE</t>
  </si>
  <si>
    <t>-</t>
  </si>
  <si>
    <t>DOBRA</t>
  </si>
  <si>
    <t>GARAŻE</t>
  </si>
  <si>
    <t>PARKOWANIE SAMOCHODÓW, PRZECHOWYWANIE SPRZĘTU OGRODNICZEGO ITP..</t>
  </si>
  <si>
    <t>OGRODZENIE</t>
  </si>
  <si>
    <t>BETONOWE</t>
  </si>
  <si>
    <t>ELEMENTY PREFABRYKOWANE POKRYTE PAPĄ TERMOZGRZEWALNĄ</t>
  </si>
  <si>
    <t>177 M2</t>
  </si>
  <si>
    <t>JEDNA</t>
  </si>
  <si>
    <t>WIEŻA ANTENOWA KONSTRUKCJA STALOWA</t>
  </si>
  <si>
    <t xml:space="preserve">PRZEKAZYWANIE SYGNAŁU </t>
  </si>
  <si>
    <t>OGRODZENIE, ALARM</t>
  </si>
  <si>
    <t>BRAK MOŻLIWOŚCI OKREŚLENIA</t>
  </si>
  <si>
    <t>Książnica Cieszyńska część zabytkowa</t>
  </si>
  <si>
    <t>biblioteka</t>
  </si>
  <si>
    <t>VIII w</t>
  </si>
  <si>
    <t xml:space="preserve">43-400 Cieszyn ul. Mennicza 46 </t>
  </si>
  <si>
    <t>Zabezp. P-poż: gaśnice proszkowe- 21 szt , hydranty wewn. z węzłem półsztywnym- 5 szt, hydranty wewn. z węzłem płasko składanym-1 szt, instalacja CO2-60 butli, czujki p-poż ok 100 szt                                                 Zabezp. P-kradzieżowe: monitoring, system kontroli dostepu, system antywłamaniowy, kraty na oknach (parter), dozór przez zewn firmę ochroniarską</t>
  </si>
  <si>
    <t>tradycyjnie murowane z cegły</t>
  </si>
  <si>
    <t>żelbetowe, monolityczne, płytowo-żebrowe, beton i stal</t>
  </si>
  <si>
    <t>drewniany zabezpieczony ognioochronnie do stopnia nierozprzestrzeniania ognia</t>
  </si>
  <si>
    <t>Ok 300 m w linii prostej</t>
  </si>
  <si>
    <t>remont budynku w 2013 r. w tym: remont dachu, naprawa zniszczonych obróbek blacharskich, odnowienie elewacji,naprawa daszku poliweglanowego,remont tarasu na I p., odnowienie i uszczelnienie ślusarki aluminiowej zewn. nakład: 370.025,60 zł</t>
  </si>
  <si>
    <t xml:space="preserve">TAK </t>
  </si>
  <si>
    <t>Książnica Cieszyńska część nowa</t>
  </si>
  <si>
    <t>żelbetowe z betonu B-20, zbrojone stalą A-III, ściany osłonowe-warstwowe ceramiczne, śicany działowe-cegła dziurawka</t>
  </si>
  <si>
    <t>Siedziba MOPS</t>
  </si>
  <si>
    <t>Przedszkole + MOPS</t>
  </si>
  <si>
    <t>43 - 400 Cieszyn, ul. Skrajna 5</t>
  </si>
  <si>
    <t>Zabezpieczenie p.poż.:gaśnica proszkowa GPr.4 kg ABC - 8, gaśnica proszkowa GPr.6 kg ABC - 3, gaśnica proszkowa GPr.2 kg ABC - 1, gaśnica śniegowa GSE 2x - 1, szfka hydrantowa z wyposażeniem DN 25 - 5. Zabezpieczenie przeciwkradzieżowe: System Sygnalizacji Włamania i Napadu (SSWN) sygnał alarmowy przekazywany jest do zewnętrznej firmy ochroniarskiej - monitoring sygnału 24 h;</t>
  </si>
  <si>
    <t>płaski / beton</t>
  </si>
  <si>
    <t>stan dobry</t>
  </si>
  <si>
    <t>Punkt terenowy MOPS</t>
  </si>
  <si>
    <t>biura</t>
  </si>
  <si>
    <t>43 - 400 Cieszyn, ul. Srebrna 4 - wynajęte pojedyncze pomieszczenie</t>
  </si>
  <si>
    <t>Zabezpieczenie p.poż.:gaśnica proszkowa GPr.4 kg ABC - 1. Zabezpieczenie przeciwkradzieżowe: System Sygnalizacji Włamania i Napadu (SSWN) sygnał alarmowy przekazywany jest do zewnętrznej firmy ochroniarskiej - monitoring sygnału 24 h, monitoring wideo na klatce schodowej podłączony do monitoringu UMC, kraty w oknach;</t>
  </si>
  <si>
    <t>drzewo</t>
  </si>
  <si>
    <t>2008 r., 2013 r. ok. 20 000,00 zł - w obu przypadkach wymiana okien, ułożenie nowej podłogi (panele), gipsowanie i malowanie ścian</t>
  </si>
  <si>
    <r>
      <rPr>
        <sz val="16"/>
        <rFont val="Arial"/>
        <family val="2"/>
        <charset val="238"/>
      </rPr>
      <t>60,91m</t>
    </r>
    <r>
      <rPr>
        <vertAlign val="superscript"/>
        <sz val="16"/>
        <rFont val="Arial"/>
        <family val="2"/>
        <charset val="238"/>
      </rPr>
      <t>2</t>
    </r>
  </si>
  <si>
    <t>43 - 400 Cieszyn, ul. Towarowa 6 - lokal w budynku przekazany w trwały zarząd</t>
  </si>
  <si>
    <t>Zabezpieczenie p.poż.:gaśnica proszkowa GPr.4 kg ABC - 1. Zabezpieczenie przeciwkradzieżowe: System Sygnalizacji Włamania i Napadu (SSWN) sygnał alarmowy przekazywany jest do zewnętrznej firmy ochroniarskiej - monitoring sygnału 24 h, rolety antywłamaniowe w oknach;</t>
  </si>
  <si>
    <t>pustak</t>
  </si>
  <si>
    <r>
      <rPr>
        <sz val="16"/>
        <rFont val="Arial"/>
        <family val="2"/>
        <charset val="238"/>
      </rPr>
      <t>73,14m</t>
    </r>
    <r>
      <rPr>
        <vertAlign val="superscript"/>
        <sz val="16"/>
        <rFont val="Arial"/>
        <family val="2"/>
        <charset val="238"/>
      </rPr>
      <t>2</t>
    </r>
    <r>
      <rPr>
        <sz val="16"/>
        <rFont val="Arial"/>
        <family val="2"/>
        <charset val="238"/>
      </rPr>
      <t xml:space="preserve"> </t>
    </r>
  </si>
  <si>
    <t>Mieszkanie chronione</t>
  </si>
  <si>
    <t>mieszkanie</t>
  </si>
  <si>
    <t>43 - 400 Cieszyn, ul. Towarowa 8 - lokal w budynku przekazany w trwały zarząd</t>
  </si>
  <si>
    <r>
      <rPr>
        <sz val="16"/>
        <rFont val="Arial"/>
        <family val="2"/>
        <charset val="238"/>
      </rPr>
      <t>37,91 m</t>
    </r>
    <r>
      <rPr>
        <vertAlign val="superscript"/>
        <sz val="16"/>
        <rFont val="Arial"/>
        <family val="2"/>
        <charset val="238"/>
      </rPr>
      <t xml:space="preserve">2  </t>
    </r>
  </si>
  <si>
    <t>43 - 400 Cieszyn, ul. Górna 7 - lokal w budynku przekazany w trwały zarząd</t>
  </si>
  <si>
    <t>drewno, beton</t>
  </si>
  <si>
    <t>konstrukcja drewniana, pokrycie blacha falista</t>
  </si>
  <si>
    <t xml:space="preserve">Budynek :2011- remont elewacji, dachu; 2015-2018 - wymiana stolarki okennej; 2018 - wymiana pionu elektrycznego;   Lokal: 2018- kompleksowy remont, wymiana instalacji </t>
  </si>
  <si>
    <t>stan bardzo dobry</t>
  </si>
  <si>
    <t>PRZEDSZKOLE NR 1</t>
  </si>
  <si>
    <t>PRZEDSZKOLE</t>
  </si>
  <si>
    <t>UL. MICHEJDY 10</t>
  </si>
  <si>
    <t>GASNICE  SZT -  5, CZUJNIKI WYCIEKU GAZU</t>
  </si>
  <si>
    <t>CEGŁA PEŁNA</t>
  </si>
  <si>
    <t>DREWNIANE PARTER PODDASZE, SKLEPIENIE CEGŁA  STROP ODCINKOWY KOTŁOWNIA PRALNIA</t>
  </si>
  <si>
    <t>KONSTRUKCJA DREWNIANA POKRYCIE GONTY BITUMICZNE BLACHA OCYNKOWANA</t>
  </si>
  <si>
    <t>NIE DOTYCZY</t>
  </si>
  <si>
    <t xml:space="preserve">2011 R  WYMIANA OKIEN - 19 440 ZŁ WYMIANA GRZEJNIKÓW C.O -7246,25 ZŁ REMONT KOMINA - 6767,05 Z Ł, 2012 R  WYMIANA OKIEN - 14 046 ZŁ  REMONT POMIOESZCZEŃ PRZEDSZKOLNYCH - 11 040 ZŁ   2013  R -  WYKONANIE ZDOBIEŃ OKIENNYCH - 6642 ZŁ, 2014 R - WYKONANIE NOWEGO OGRODZENIA  I ETAP + REMONT POMIESZCZEŃ NA PODDASZU 8797 ZŁ, 2015 R   - WYKONANIE OGRODZENIA II ETAP 8521,76 MONTAŻ SUFITU PODWIESZANEGO 6526,98                             </t>
  </si>
  <si>
    <t xml:space="preserve">PODZIEMNA 1  NADZIEMNA 1 PLUS CZĘŚCIOWO PODDASZE UŻYTKOWE </t>
  </si>
  <si>
    <t>Przedszkole nr 2 - Integracyjne</t>
  </si>
  <si>
    <t>przedszkole</t>
  </si>
  <si>
    <t>Cieszyn, ul. Ks. J. Trzanowskiego 4</t>
  </si>
  <si>
    <t>p-poż:gaśnice: proszkowe 5 szt., pianowa 1 szt; 2 hydranty wewnętrzne</t>
  </si>
  <si>
    <t>cegła pełna</t>
  </si>
  <si>
    <t>blachodachówka</t>
  </si>
  <si>
    <t>631 m - rzeka Młynówka</t>
  </si>
  <si>
    <t>bardzo dobra</t>
  </si>
  <si>
    <t xml:space="preserve">Przedszkole nr 4 </t>
  </si>
  <si>
    <t>budynek przedszkolny</t>
  </si>
  <si>
    <t>43- 400 Cieszyn, ul. K. Miarki 15</t>
  </si>
  <si>
    <t>gaśnice,proszkowe GP4- 4szt  gaśnica proszkowa GW2- 1 szt, hydrant 25- 2 szt drzwi zewnętrzne antywłamaniwe 3 , główne mają dwa zamki teren ogrodzony zamykany na klucz i kłódki</t>
  </si>
  <si>
    <t>żelbetowe i Akermana</t>
  </si>
  <si>
    <t>płaski, stopodach- belki DMS i płyty dachowe</t>
  </si>
  <si>
    <t>rzeka 1,5 km</t>
  </si>
  <si>
    <t>PCV bardzo dobra</t>
  </si>
  <si>
    <t>podz. 1 nadz. 2</t>
  </si>
  <si>
    <t>Przedszkole Nr 7 w Cieszynie</t>
  </si>
  <si>
    <t>Przedszkole</t>
  </si>
  <si>
    <t>wychowanie przedszkolne i 3 mieszkania lokatorskie</t>
  </si>
  <si>
    <t xml:space="preserve">jest w rejestrze zabytków </t>
  </si>
  <si>
    <t>43-400 Cieszyn, Hallera 163</t>
  </si>
  <si>
    <t>dwa zamki w drzwiach, gaśnice, mieszkania w budynku</t>
  </si>
  <si>
    <t>konstrukcja drewniana, pokrycie blacha trapezowa</t>
  </si>
  <si>
    <t>rzeka- 600 metrów w dole</t>
  </si>
  <si>
    <t xml:space="preserve">wymiana okien na plastikowe w latach 2006-2017- 44 000.00; wymiana pokrycia dachowego na blachę trapezową2006 -25 000,00; modernizacja instalacji centralnego ogrzewania i kotłowni- 42 300,00 2015; modernizacja schodów wejściowych-2014 i 2017- 5 000,00; wymiana orynnowania- 2016   14 000,00; drenaż i osuszenie fundamentów- 2018 r. koszt </t>
  </si>
  <si>
    <t>dobty</t>
  </si>
  <si>
    <t>tak w połowie</t>
  </si>
  <si>
    <t xml:space="preserve">oświatowe </t>
  </si>
  <si>
    <t>43-400 Cieszyn ul. Chrobrego 1</t>
  </si>
  <si>
    <t>zamek u drzwi wejściowych na kod</t>
  </si>
  <si>
    <t>nad piwnicami strop odcinkowy, nad piętrem sklepienia z cegły, nad pozostałymi pomieszczeniami stropy drewniane</t>
  </si>
  <si>
    <t>konstrukcja drewniana, pokrycie gont bitumiczny</t>
  </si>
  <si>
    <t>1 km od rzeki Bobrowki</t>
  </si>
  <si>
    <t>REMONT DACHU 2016  63 029,80 ZŁ; SCHODY ZEWNETRZNE  BUDYNKU  2016   1900 ZŁ; REMONT MAGAZYNU JARZYNOWEGO  2016  14 725,12 ZŁ; WYMIANA KRAWĘŻNIKÓW OGRODOWYCH  2017  1672,80 ZŁ; MALOWANIE POMIESZCZEŃ 2015 5994 ZŁ; S CHODY WEWNĘTRZNE 2014 9346 ZŁ; MALOWANIE SALI GIMN.I SALI 2014ZABAW 4637,52; POSADZKA NA PARTERZE BUDYNKU 2013 4549,50 ZŁ</t>
  </si>
  <si>
    <t>dostateczna</t>
  </si>
  <si>
    <t>b. dobra</t>
  </si>
  <si>
    <t>537,58 m2</t>
  </si>
  <si>
    <t>podziemna 1 i nadziemna 2 + poddasze( w części uzytkowe i w częśći nieuzytkowe</t>
  </si>
  <si>
    <t>budynek przedszkola</t>
  </si>
  <si>
    <t>tak - rejestr zabytków miasta Cieszyna</t>
  </si>
  <si>
    <t>standardowe: gaśnice pianowe (3 szt.), podwójny zamek w drzwiach wejściowych, kraty w oknach piwnicy, dozór w godz. pracy 6.15-16.30 od poniedziałku do piątku</t>
  </si>
  <si>
    <t>1km</t>
  </si>
  <si>
    <t>2018 - wykonanie piaskownicy, kwota: 2014,84 zł; okna z montażem, koszt: 4765,24 zł; roboty elewacyjne, koszt: 706,43; rozbiórka chodnika, bruk, koszt: 7000,00 zł 
2017 - wymiana pieca gazowego centralnego ogrzewania, koszt 4200 zł; wykonanie części nawierzchni placu zabaw z plyt gumowych; koszt: 3938,51 zł
2016 -  remont części pomieszczeń w piwnicy, koszt 5.168,99zł
2015 - remont kancelarii i sanitariatu dla personelu, koszt 10.230zł                      
2014 - wymiana drzwi wejściowych, modernizacja instalacji elektrycznej, wstawienie okien dachowych, koszt 9.900zł</t>
  </si>
  <si>
    <t>zła- do remontu na parterze w Sali zabaw i szatni</t>
  </si>
  <si>
    <t>142m2</t>
  </si>
  <si>
    <t>częsciowe podpiwniczenie, parter, poddasze użytkowe</t>
  </si>
  <si>
    <t>Budynek przedszkola</t>
  </si>
  <si>
    <t>edukacja</t>
  </si>
  <si>
    <t>43-400 Cieszyn, ul. Bielska 75</t>
  </si>
  <si>
    <t xml:space="preserve">kraty w niektórych oknach,mieszkanie służbowe,  gaśnica proszkowa sztuk 5, gasnica pianowa sztuk 1, gaśnica śniegowa sztuk 1, hydrant wewnętrzny sztuk 3 </t>
  </si>
  <si>
    <t>stropodach, papa</t>
  </si>
  <si>
    <t>50 m</t>
  </si>
  <si>
    <t>wod-kan dostateczny, co bardzo dobry</t>
  </si>
  <si>
    <t>1420m2</t>
  </si>
  <si>
    <t>częąściowo</t>
  </si>
  <si>
    <t>towarową</t>
  </si>
  <si>
    <t>budynek gospodarczy</t>
  </si>
  <si>
    <t xml:space="preserve">magazyn, </t>
  </si>
  <si>
    <t>70m</t>
  </si>
  <si>
    <t>20m2</t>
  </si>
  <si>
    <t>budynek przedszkola własność miasta Cieszyn użytkowany na podstawie umowy użyczenia</t>
  </si>
  <si>
    <t>prowadzenie działalności wychowawczo - dydaktycznej</t>
  </si>
  <si>
    <t>Cieszyn, ul. Frysztacka 161</t>
  </si>
  <si>
    <t>3 gasnice, hydrant, kraty na oknach w kancelarii i pomieszczeniach kuchni, jadalni, magazynów, podwójne drzewi wejściowe, podwójne zamki w drzwiach wejściowych i drzwiach do kancelarii</t>
  </si>
  <si>
    <t>beton, żelbeton</t>
  </si>
  <si>
    <t>30 metrów od rzeki Olzy</t>
  </si>
  <si>
    <t>Nie dotyczy</t>
  </si>
  <si>
    <t>Przedszkole zajmuje lokal użytkowy należący do SM Cieszynianka w Cieszynie(Spółdzielcze prawo do lokalu użytkowego)</t>
  </si>
  <si>
    <t>wychowanie przedszkolne</t>
  </si>
  <si>
    <t>Cieszyn. Z.Kossak - Szatkowskiej 6</t>
  </si>
  <si>
    <t>hydrant -1 szt.gaśnice proszkowe -3 szt.</t>
  </si>
  <si>
    <t>stropodach betonowy, papa</t>
  </si>
  <si>
    <t>tak - winda towarowa</t>
  </si>
  <si>
    <t>Siedziba MOPS oraz Przedszkole nr 19 (wartość wykazana w pozycji MOPS)</t>
  </si>
  <si>
    <t>Cieszyn, ul. Skrajna 5</t>
  </si>
  <si>
    <t>Podwójne drzw, pierwsze drzwo dwa zamki, drugie drzwi jeden zamek; gaśnice 2 szt., hydrant 1 szt., klapa dymna 1 szt.</t>
  </si>
  <si>
    <t>plyty betonowe</t>
  </si>
  <si>
    <t>płaski pokryty papą termozgrzewalną</t>
  </si>
  <si>
    <t>nie ma w pobliżu</t>
  </si>
  <si>
    <t>termomodernizacja w 2009 r.</t>
  </si>
  <si>
    <t>552,95  (przedszkole)</t>
  </si>
  <si>
    <t>TAK - przemysłową w przedszkolu</t>
  </si>
  <si>
    <t>Przedszkole nr 20</t>
  </si>
  <si>
    <t>placówka oswiatowa</t>
  </si>
  <si>
    <t>ul. Św. Jerzego 4, Cieszyn</t>
  </si>
  <si>
    <t>hydranty- 3, gasnice - 4; kraty na oknach w biurze intendentki i magazynie żywnosciowym</t>
  </si>
  <si>
    <t>cegła, pustaki</t>
  </si>
  <si>
    <t>płyty kanałowe żelbetowe</t>
  </si>
  <si>
    <t>stropodach, płyty korytkowe, pokrycie papa</t>
  </si>
  <si>
    <t>jesteśmy na górce odleglość od małej rzeczki w linii prostej ok 250m</t>
  </si>
  <si>
    <t xml:space="preserve">dobry </t>
  </si>
  <si>
    <t>1571,41m2</t>
  </si>
  <si>
    <t>ttak</t>
  </si>
  <si>
    <t>towarowe - 2</t>
  </si>
  <si>
    <t>Komenda SM</t>
  </si>
  <si>
    <t>administracyjno-biurowy</t>
  </si>
  <si>
    <t>Cieszyn ul. Limanowskiego 7</t>
  </si>
  <si>
    <t>gaśnice proszkowe 9 szt, dozór pracowniczy, monitoring</t>
  </si>
  <si>
    <t>więźba drewniana kryta blachą powlekaną</t>
  </si>
  <si>
    <t>1 km</t>
  </si>
  <si>
    <t>2010 rok 1571672,71 zł</t>
  </si>
  <si>
    <t>Budynek SSM</t>
  </si>
  <si>
    <t>Placówka oświatowa, baza noclegowa</t>
  </si>
  <si>
    <t>43-400 Cieszyn, ul. Błogocka 24</t>
  </si>
  <si>
    <t>przeciwpożarowe, przeciwkradzieżowe</t>
  </si>
  <si>
    <t>betonowy</t>
  </si>
  <si>
    <t>beton, papa</t>
  </si>
  <si>
    <t>2013 rok – modernizacja (2 mln zł)</t>
  </si>
  <si>
    <t>Pawilon Sportowy z zapleczem</t>
  </si>
  <si>
    <t>baza noclegowa, zaplecze sportowe</t>
  </si>
  <si>
    <t>43-400 Cieszyn, ul. Al. Jana Łyska21</t>
  </si>
  <si>
    <t>rzeka Olza 100m</t>
  </si>
  <si>
    <t>Budynek Administracyjny</t>
  </si>
  <si>
    <t>Lata 70-te  w.</t>
  </si>
  <si>
    <t>Budynek kasy</t>
  </si>
  <si>
    <t>obiekty sportowe</t>
  </si>
  <si>
    <t>Budynek zaplecza – „Pod Wałką”</t>
  </si>
  <si>
    <t>43-400 Cieszyn, ul. Adolfa „Bolko” Kantora 10</t>
  </si>
  <si>
    <t>przeciwkradzieżowe</t>
  </si>
  <si>
    <t>płyta betonowa</t>
  </si>
  <si>
    <t>drewno</t>
  </si>
  <si>
    <t>więźba drewniana, papa</t>
  </si>
  <si>
    <t>rzeki Olza i Puńcówka ok. 50m</t>
  </si>
  <si>
    <t>Widownia</t>
  </si>
  <si>
    <t>konstrukcja metalowa</t>
  </si>
  <si>
    <t>ok. 400</t>
  </si>
  <si>
    <t>Bieżnia</t>
  </si>
  <si>
    <t>Boisko i urządzenia sportowe</t>
  </si>
  <si>
    <t>ok. 10000</t>
  </si>
  <si>
    <t>Nawierzchnia boiska piłkarskiego</t>
  </si>
  <si>
    <t>Ok. 6600</t>
  </si>
  <si>
    <t>Boiska – Sport-Park</t>
  </si>
  <si>
    <t>43-400 Cieszyn, ul. Adolfa „Bolko” Kantora 6</t>
  </si>
  <si>
    <t>ok. 25000</t>
  </si>
  <si>
    <t>Oświetlenie boisk – Sport-Park</t>
  </si>
  <si>
    <t>oświetlenie</t>
  </si>
  <si>
    <t>Budynek stałej bazy noclegowej</t>
  </si>
  <si>
    <t xml:space="preserve">baza noclegowa </t>
  </si>
  <si>
    <t>43-400 Cieszyn, ul. Al. Jana Łyska 16</t>
  </si>
  <si>
    <t>pustaki ceramiczne</t>
  </si>
  <si>
    <t>membrana</t>
  </si>
  <si>
    <t>Budynek zaplecza caravaningu i campingu</t>
  </si>
  <si>
    <t>zaplecze caravaningowe</t>
  </si>
  <si>
    <t>Budynek restauracji</t>
  </si>
  <si>
    <t>restauracja</t>
  </si>
  <si>
    <t>budynek administracyjny</t>
  </si>
  <si>
    <t>Pole namiotowe i caravaningowe</t>
  </si>
  <si>
    <t>pole namiotowe</t>
  </si>
  <si>
    <t>Pomost dla kajaków i rowerów wodnych</t>
  </si>
  <si>
    <t xml:space="preserve">43-400 Cieszyn, </t>
  </si>
  <si>
    <t xml:space="preserve">Szkoła Podstawowa - budynek A, sala gimnastyczna </t>
  </si>
  <si>
    <t>placówka szkolna</t>
  </si>
  <si>
    <t>1906,                2015</t>
  </si>
  <si>
    <t>43-400 Cieszyn, Matejki 3</t>
  </si>
  <si>
    <t>gaśnice, hydranty,alarmy</t>
  </si>
  <si>
    <t>blacha                                    papa</t>
  </si>
  <si>
    <t>rzeka 1 km</t>
  </si>
  <si>
    <t>kanalizacja 2015r. 142 509,56 
 węzeł cieplny 2015r. 39 990,85          
dźwigi osobowe 2014r. 56 564,20     
wentylacja 2015r. 103 000,95            
sala gimnastyczna  2015r 2 204 556,21</t>
  </si>
  <si>
    <t>drewniana, blacha, papa</t>
  </si>
  <si>
    <t>2736m2</t>
  </si>
  <si>
    <t>platforma schodowa dla osób niepełnosprawnych</t>
  </si>
  <si>
    <t xml:space="preserve">Szkoła podstawowa - budynek B      sala gimnastyczna                            boisko                           </t>
  </si>
  <si>
    <t>przebudowa i modernizacja stołówki 2006r. 289 930,55                     
obserwatorium szkolne 2006r.  53 027,53                                            
termomodernizacja budynku 2007r. 1 658 862,10                                       
pokrycie dachowe sali gimnastycznej 2014r. 87 849,57        
kanalizacja 2014r. 51 106,50          
boisko 2017r. 714 993,82</t>
  </si>
  <si>
    <t>3658 m2</t>
  </si>
  <si>
    <t>Budynek szkoły</t>
  </si>
  <si>
    <t>Oświata</t>
  </si>
  <si>
    <t>Cieszyn, ul. Chopina 37</t>
  </si>
  <si>
    <t xml:space="preserve">Gaśnice - 16 szt, hydranty 11 szt. Zabezpieczenie przecikradzieżowe - alarm </t>
  </si>
  <si>
    <t>cegła pełna, prefabrykaty, bloczki z betonu komórkowego.</t>
  </si>
  <si>
    <t>Strop Akermana, prefabrykowane płyty kanałowe.</t>
  </si>
  <si>
    <t>Konstrukcja drewniana, stropodach, blacha falista.</t>
  </si>
  <si>
    <t>2 km.</t>
  </si>
  <si>
    <t>2012 r.- termomodernizacja (wymiana kaloryferów, ocieplenie budynku oraz stropu, wymiana kilku okien) 855223,17 zł.</t>
  </si>
  <si>
    <t>Budynek 1 - dostateczny (do remontu), Budynek 2 - dobry</t>
  </si>
  <si>
    <t>Częściowo stan bdb, częsciowo stan dst (do remontu) budynek z lat 60-tych.</t>
  </si>
  <si>
    <t>Centralne ogrzewanie-stan bdb, sieć wod. kan.- stan dobry.</t>
  </si>
  <si>
    <t>Okna stan bdb, drzwi częściow stan bdb (1/5 drzwi do wymiany)</t>
  </si>
  <si>
    <t>Stan dobry.</t>
  </si>
  <si>
    <t>Tak</t>
  </si>
  <si>
    <t>Zaplecze magazynowo-szatniowe boiska</t>
  </si>
  <si>
    <t>szatnia/magazyn</t>
  </si>
  <si>
    <t>Gaśnica 1 szt., hydrantów-0. Przeciwkradzieżowe - alarm.</t>
  </si>
  <si>
    <t>Płyty warstwowe z rdzeniem styropianowym.</t>
  </si>
  <si>
    <t>Panele papa podkładowa + wykończeniowa.</t>
  </si>
  <si>
    <t>Blacha powlekana, papa.</t>
  </si>
  <si>
    <t>Nie dotyczy.</t>
  </si>
  <si>
    <t>Stan bdb.</t>
  </si>
  <si>
    <t>Ogrzewanie elektryczne stan bdb, sieć wod.-0kan. - bdb.</t>
  </si>
  <si>
    <t>Okna-st. Dobry, drzwi-st. Dobry.</t>
  </si>
  <si>
    <t>Brak</t>
  </si>
  <si>
    <t>Nie</t>
  </si>
  <si>
    <t>Plac zabaw</t>
  </si>
  <si>
    <t>plac zabaw</t>
  </si>
  <si>
    <t xml:space="preserve">Szkoła Podstawowa nr 3 </t>
  </si>
  <si>
    <t>ul.Generała Józefa Hallera 8 Cieszyn</t>
  </si>
  <si>
    <t>gasnice 19 szt ,hydranty 6 szt.,monitoring zewnętrzny i wewnętrzny ,alarm(firma ochroniarska Czasza System , kraty (sekretariat gabinet dyrektora,vicedyrektora,księgowego,kierownika gospodarczego), w godzinach 13.00 - 21.00 dozorca szkolny</t>
  </si>
  <si>
    <t>żelbetowe mury ,cegły</t>
  </si>
  <si>
    <t xml:space="preserve">dach konstrukcja drewniana pokryta blachą stalową fałdową powlekaną, sala gimnastyczna pokryta jest papą termozgrzewalną </t>
  </si>
  <si>
    <t xml:space="preserve">rzeka - 5km </t>
  </si>
  <si>
    <t>Remont:1) stolarka okienna,drzwi zewnętrzne  2016 rok - 175 100,22,  2)termomodernizacja sali gimnastycznej oraz łacznika 2003 r 1334740,92                                                  3)tynki zewnętrzne :392450,70</t>
  </si>
  <si>
    <t>dobre</t>
  </si>
  <si>
    <t xml:space="preserve">częściowo do remontu </t>
  </si>
  <si>
    <t>Boisko wielofunkcyjne</t>
  </si>
  <si>
    <t>edukacja sport</t>
  </si>
  <si>
    <t xml:space="preserve">NIE </t>
  </si>
  <si>
    <t>monitoring ,dozorca szkolny 13.00 - 21.00</t>
  </si>
  <si>
    <t>budynek szkoły</t>
  </si>
  <si>
    <t>43-400 cieszyn , Plac Wolności 7A</t>
  </si>
  <si>
    <t>Zabezpieczenia przeciwkradzieżowe: kraty na oknach, alarmy, dozór.                                    Zabezpieczenia przeciwpożarowe: gaśnice szt. 11</t>
  </si>
  <si>
    <t>Fundamenty - beton, cegła, kamień. Ściany cegła pełna</t>
  </si>
  <si>
    <t>Drewniane sklepeinia z cegły (nad piwnicą) , żelbetowe (stołówka)</t>
  </si>
  <si>
    <t>Konstrukcja drewniana, pokrycie blachą.</t>
  </si>
  <si>
    <t>1 km rzeka</t>
  </si>
  <si>
    <t>Rok 2016 - modernizacja dachu na budynku szkoły, 1996r węzeł cieplny 10000,00,       2019 r Termomodernizacja i remont elewacji podwórzowych wraz z dociepleniem stropów oraz wymianą okien i drzwi zewnętrznych  (1 201 223,81zł)</t>
  </si>
  <si>
    <t>2914,12 m.kw.</t>
  </si>
  <si>
    <t>podziemnych 1, nadziemnych 3</t>
  </si>
  <si>
    <t>tak rok 2007- 23100,00</t>
  </si>
  <si>
    <t>budynek basenu i sali gimnastycznej</t>
  </si>
  <si>
    <t>Zabezpieczenia przeciwkradzieżowe: kraty na oknach, alarmy, dozór.                                Zabezpieczenia przeciwpożarowe: gaśnice szt. 14, hydranty wewnętrzne szt. 4.</t>
  </si>
  <si>
    <t>Fundamenty-ławy betonowe i żelbetowe, stopy żelbetow. Ściany fundamentowe - betonowe , żelbetowe , murowane z cegły pełnej. Ściany zewnętrzne w części technologicznej , w szatni basenu, sciana szczytowa basenu-ściany warstwowe murowane z cegły ceramicznej pełnej, cegły kratówki, ocieplane z zewnatrz styropianem gr. 10 cm. w sali gimnastycznej warstwowe  murowane z pustaka ceramicznego szczelinowego ocieplane z zewnątrz wełną mineralną gr 10 cm  i okłsadane płytami z laminatu HPL ABET; w szatni gimnastycznej i na widowni-płyty warstwowe Paneltech.</t>
  </si>
  <si>
    <t>Nad podbaseniem-lyta zelbetowa wylewana, nad pomieszczeniem technologicznym-wstrop z zęlbetowych płyt kanałowych, nad budynkiem szatni strop z żelbetowych płyt kanałowych oraz żelbetowy gęstożebrowy na blasze trapezowej.</t>
  </si>
  <si>
    <t>Stopodach-w części basenowej oraz nad szatnią szali gimnastycznej-konstukcja stalowa ramowa, nad salą gimnastyczną - stalowe wiązary kratowe. Pokrycie papa.</t>
  </si>
  <si>
    <t>Rok 2009 - budowa budynku basenu i sali gimnastycznej:  przyłącze wodociągowe 76328,36 , przyłącze kanalizacji sanitarnej    58.414,95,  przyłącze kanalizacji deszczowej  44093,49, węzeł cieplny + zasobnik CWU + naczynie zbiorcze 115.337,06, system ESOK 54.155,80, mobilny podnośnik dla osób niepełnosprawnych 29.754,58, winda osobowa 70.760,00, wentylacja sali gimnastycznej  70.264,00, wentylacja hali basenowej 306.660,73,technologia uzdatniania wody 240.823,31, rok 2011 plac zabaw 64.470,58,  rok 2014-dostosowanie wewnetrznej instalacji sanitarnej i deszczowej 120.122,82, urządzenie pomiarowe 2016r- 1680,00, trybuna teleskopowa 2009r- 20.496,00</t>
  </si>
  <si>
    <t>1161,48 m.kw.</t>
  </si>
  <si>
    <t>podziemnych 1, nadziemnych 2</t>
  </si>
  <si>
    <t>Szkoła Podstawowa Nr 5</t>
  </si>
  <si>
    <t>szkoła</t>
  </si>
  <si>
    <t>ok..1900 r.</t>
  </si>
  <si>
    <t>odt</t>
  </si>
  <si>
    <t>43-400 Cieszyn, ul. Wojska Polskiego 1</t>
  </si>
  <si>
    <t>gaśnice = 15 szt., hydranty = 7 szt., monitoring (8 kamer -2 zew.+6 wew.), kraty w oknach pomieszczeń magazynowych, sklepiku, biblioteki i świetlicy, kraty w drzwiach do powiszczenia intendentki i sali komputerowej, drzwi ewakuacyjne zamykane na 2 zamki, podwójne drzwi wejściowe  2 zamki, wejście do sztni - krata i drzwi na zamek patentowy, mieszkanie woźnej na parterze szkoły, lampy uliczne od frontu budynku.</t>
  </si>
  <si>
    <t>z cegły ceramicznej, pełnej (format austriacki)</t>
  </si>
  <si>
    <t>konstrukcja drewniana i drewniana na podciągach stalowych</t>
  </si>
  <si>
    <t>drewniany konstrukcji mansardowej i stolcowej, pokrycie z blachy ocynkowanej płaskiej</t>
  </si>
  <si>
    <t xml:space="preserve">w linii prostej ok.0,5 km od rzeki OLZY, różnica wzniesień między rzeką a budynkiem szkoły = 63 m </t>
  </si>
  <si>
    <t>2018 r. - c.d. przystosowywania placówki do reformy edukacyjnej - remont sal-dostosowanie klas do młodszych uczniów - 33.000,- zł., wymiana instalacji elekt. 6.000,-, remont biblioteki szkolnej (roboty bud.,malarskie,posadzkarskie, elektr.) = 26.700,-zł.
2006-2007 - termomodernizacja budynku + wymiana okien = (1.195.700,-zł.)  oraz corczne, planowane remonty wybranych sal, korytarzy, łazienek oraz w 2017 r przystosowanie placówki do reformy edukacyjnej (108.000,- zł.).</t>
  </si>
  <si>
    <t>2/3 pow. = dostateczny (do remontu)                      1/3 pow. = dobry</t>
  </si>
  <si>
    <t>bardo dobry</t>
  </si>
  <si>
    <t>4.130 m2</t>
  </si>
  <si>
    <t xml:space="preserve">4 = 3 nadz. + 1 podz., </t>
  </si>
  <si>
    <t>pawilon sanitarno-szatniowy na boisku ORLIK</t>
  </si>
  <si>
    <t>edukacja/sport</t>
  </si>
  <si>
    <t>kb</t>
  </si>
  <si>
    <t xml:space="preserve">gaśnice = 1 szt.,  furtka w ogrodzeniu zamykana na kłódkę, drzwi do pomieszczeń zamykane na zamek patentowy, </t>
  </si>
  <si>
    <t>murowane z cegły palonej</t>
  </si>
  <si>
    <t>gęstożebrowane deskownice 2-spadowe</t>
  </si>
  <si>
    <t>blacha ocynkowana na deskowaniu</t>
  </si>
  <si>
    <t xml:space="preserve">w linii prostej ok.0,5 km od rzeki OLZY, różnica wzniesień między rzeką a budynkiem szkoły = 60 m </t>
  </si>
  <si>
    <t>2018 r. - konserwacja i czyszczenie powierzchni ORLIKA - 4.600,00 zł., naprawa nawierzchni, malowanie linii, wymiana obręczy, siatek -12600,00 zl  
Lata 2010-2011 - budowa kompleksu boisk sportowych "Moje Biosko-ORLIK 2012"+ trybuny i chodnik = 1.255.410,- zł. W 2016 r - Remont i naprawa schodów do pawilonu na boisku "ORLIK" = 7.000,- zł.</t>
  </si>
  <si>
    <t>dostateczny (do remontu)                         c.o. - nie występuje</t>
  </si>
  <si>
    <t>86,50 m2</t>
  </si>
  <si>
    <t>1 nadz.</t>
  </si>
  <si>
    <t>Szkoła Podstawowa Nr 6</t>
  </si>
  <si>
    <t>BUDYNEK SZKOŁY</t>
  </si>
  <si>
    <t>CELE EDUKACYJNE</t>
  </si>
  <si>
    <t>UL. Katowicka 68, 43-400 Cieszyn</t>
  </si>
  <si>
    <t>12 szt. gaśnic, 1 hydrant, czujniki przeciwwłamaniowe- sygnał przekazywany na zewnątrz, moitoring obiektu</t>
  </si>
  <si>
    <t>DWUSPADOWY, BLACHA</t>
  </si>
  <si>
    <t>TERMOMODRNIZACJA(2017) ok. 557594,00 zł, REMONT DACHU(2016) 55.000,00 ZŁ, WYMIANA STOLARKI DRZWIOWEJ (2015)10.000,00 ZŁ, PRACE MALARSKIE WEWNĘTRZNE (2016) 15.000,00 ZŁ</t>
  </si>
  <si>
    <t>BUDYNEK GOSPODARCZY</t>
  </si>
  <si>
    <t>ORLIK</t>
  </si>
  <si>
    <t>SIŁOWNIA ZEWNĘTRZNA</t>
  </si>
  <si>
    <t>ALTANA/ WIATA OGRODOWA</t>
  </si>
  <si>
    <t>DWUSPADOWY, GONTY</t>
  </si>
  <si>
    <t>Budynek szkoły po termomodernizacji</t>
  </si>
  <si>
    <t>Cieszyn, Bielska 247</t>
  </si>
  <si>
    <t>gaśnice 6 szt, hydranty wew.  2szt., urządz. Alarmowe - przekaz do Bielska-Białej</t>
  </si>
  <si>
    <t>więżba drewniana pokryta blachą</t>
  </si>
  <si>
    <t>strumień - 100 m</t>
  </si>
  <si>
    <t>termomodernizacja 2013 - 413.500 zł, modernizacja kotłowni</t>
  </si>
  <si>
    <t>boisko szkolne</t>
  </si>
  <si>
    <t>Teatr im. A. Mickiewicza</t>
  </si>
  <si>
    <t>instytucja  kultury</t>
  </si>
  <si>
    <t>Cieszyn, Pl. Teatralny 1</t>
  </si>
  <si>
    <t>Sygnalizacja  przeciwpożarowa Sygnalizacja  przeciwłamaniowa</t>
  </si>
  <si>
    <t>cegła, kamień</t>
  </si>
  <si>
    <t xml:space="preserve"> betonowe</t>
  </si>
  <si>
    <t>szkielet  metalowy, pokrycie - blacha  miedziana na  podłożu drewnianym</t>
  </si>
  <si>
    <t xml:space="preserve"> brak  dostępu  do  zbiornika  wodnego(wewnętrzna  i  zewnętrzna sieć   hydrantowa</t>
  </si>
  <si>
    <t>remont okien  na  fasadzie  głównej budynku  2018r. Wartość  99200,00zł, remont  pokrycia  dachowego papą  cześci  płaskiej- 2018r - 57370 zł;
montaż  klimtyzacji , modernizacja węzła  cieplnego, malowanie  ścian , montaż   stacji akumulatorowej  do świateł  bezpieczeństwa, remont, wymiana rozdzielnic niskiego  napięcia - łączna  wartość nakładów- 651 900,00 zł</t>
  </si>
  <si>
    <t>zły-  do  remontu</t>
  </si>
  <si>
    <t xml:space="preserve"> brak  instalacji</t>
  </si>
  <si>
    <t xml:space="preserve"> Trzy</t>
  </si>
  <si>
    <t xml:space="preserve"> TAK</t>
  </si>
  <si>
    <t>Budynek  Magazyn</t>
  </si>
  <si>
    <t>Cieszyn. Pl. Teatralny 1</t>
  </si>
  <si>
    <t xml:space="preserve"> brak  zabezpieczeń</t>
  </si>
  <si>
    <t>konstrukcja   zelazna  , pokrycie deski , papa</t>
  </si>
  <si>
    <t>zewnętrzna  sieć  hydranowa</t>
  </si>
  <si>
    <t>dostaczny</t>
  </si>
  <si>
    <t xml:space="preserve"> zły-  do remontu</t>
  </si>
  <si>
    <t>brak  instalacji</t>
  </si>
  <si>
    <t>Dwie</t>
  </si>
  <si>
    <t>budynek tzw. Oranżeria</t>
  </si>
  <si>
    <t>biura, sklepik, kawiarnia, sale wystawowe</t>
  </si>
  <si>
    <t>Zamkowa 3a, 43-400 Cieszyn</t>
  </si>
  <si>
    <t>Hydranty -3 szt, gaśnice proszkowe – 5 szt; alarm, dozór</t>
  </si>
  <si>
    <t>konstrukcja słupowo-ryglowa żelbetowa</t>
  </si>
  <si>
    <t>płyta żelbetowa, papa termozgrzewalna</t>
  </si>
  <si>
    <t>rzeka Olza – 200m</t>
  </si>
  <si>
    <t>2 + garaż podziemny</t>
  </si>
  <si>
    <t>Tak – garaż podziemny</t>
  </si>
  <si>
    <t>budynek tzw. Zamek</t>
  </si>
  <si>
    <t>pokoje gościnne, pracownie, biura, sale wystawowe, sala konferencyjna</t>
  </si>
  <si>
    <t>II połowa Iw.; generalny remont 2004</t>
  </si>
  <si>
    <t>Zamkowa 3b, 43-400 Cieszyn</t>
  </si>
  <si>
    <t>Hydranty -3 szt, gaśnice proszkowe – 6 szt; alarm, dozór</t>
  </si>
  <si>
    <t>stropy Acermana</t>
  </si>
  <si>
    <t>konstrukcja drewniana. Blacha ocynkowana</t>
  </si>
  <si>
    <t>rzeka Olza – 300m</t>
  </si>
  <si>
    <t xml:space="preserve">2 + poddasze </t>
  </si>
  <si>
    <t>budynek tzw. administracja</t>
  </si>
  <si>
    <t>informacja turystyczna, biura, pomieszczenia magazynowe</t>
  </si>
  <si>
    <t>połowa Iw.' gemeralny remont 2004</t>
  </si>
  <si>
    <t>Zamkowa 3c, 43-400 Cieszyn</t>
  </si>
  <si>
    <t>gaśnice proszkowe – 3 szt; alarm, dozór</t>
  </si>
  <si>
    <t>stropy żelbetowe</t>
  </si>
  <si>
    <t>Budynek – szyb windy zewnętrznej</t>
  </si>
  <si>
    <t>szyb windy</t>
  </si>
  <si>
    <t>Przypisana do adresu Zamkowa 3abc</t>
  </si>
  <si>
    <t>płyta żelbetowa, blacha ocynkowana</t>
  </si>
  <si>
    <t>rzeka Olza – 500m</t>
  </si>
  <si>
    <t>Wieża Piastowska</t>
  </si>
  <si>
    <t>zabytek</t>
  </si>
  <si>
    <t>IV – V w.</t>
  </si>
  <si>
    <t>Wzgórze Zamkowe Suma ubezpieczenia nie uwzględnia wartości historycznej, została oszacowana wg wartości odtworzeniowej i stanowi górną granicę odpowiedzialności ubezpieczyciela</t>
  </si>
  <si>
    <t>gaśnice proszkowe – 1 szt</t>
  </si>
  <si>
    <t>drewno, papa termozgrzewalna</t>
  </si>
  <si>
    <t xml:space="preserve">Tak </t>
  </si>
  <si>
    <t>Rotunda św. Mikołaja</t>
  </si>
  <si>
    <t>II w.</t>
  </si>
  <si>
    <t>-----</t>
  </si>
  <si>
    <t>kamień, papa termozgrzewalna</t>
  </si>
  <si>
    <t>Wieża ostatecznej obrony</t>
  </si>
  <si>
    <t>odtworzenie  w.</t>
  </si>
  <si>
    <t>-------</t>
  </si>
  <si>
    <t>------</t>
  </si>
  <si>
    <t>Budynek Zamkowa 1</t>
  </si>
  <si>
    <t>budynek usługowy – nieużytkowany</t>
  </si>
  <si>
    <t>Zamkowa 1, 43-400 Cieszyn</t>
  </si>
  <si>
    <t>bloczki PGS</t>
  </si>
  <si>
    <t>strop Acermana</t>
  </si>
  <si>
    <t>papa asfaltowa</t>
  </si>
  <si>
    <t>rzeka Olza – 10m</t>
  </si>
  <si>
    <t>Żłobek nr 1</t>
  </si>
  <si>
    <t>żłobek</t>
  </si>
  <si>
    <t>Cieszyn, ul. Trzanowskiego 2</t>
  </si>
  <si>
    <t>Zabezpieczenia przeciwpożarowe zgodnie z obowiązującycmi przepisami, gaśnice, hydranty, oddymianie grawitacyjne,</t>
  </si>
  <si>
    <t>fundamenty betonowe, ściany murowane z cegły pełnej na zaprawie cementowo - wapiennej, z zewnątrz docieplone styropianem</t>
  </si>
  <si>
    <t>dach drewniany kryty papą termozgrzewalną na typowej więźbie drrewnianej</t>
  </si>
  <si>
    <t>ok. 800 m rzeka Olza</t>
  </si>
  <si>
    <t>Wymiana stolarki okiennej, drzwiowej- sukcesywnie w latach 1997, 2000,2002,2003, 2007;  Wymiana instalacji elektrycznej, na bieżąco w latach 2000 - 2012 r., Wymiana instalacji wodnej, co, gazowej, w latach 2000 - 2016, docieplenie ścian zewnętrznych styropianem</t>
  </si>
  <si>
    <t>tak piwnica +                               schron</t>
  </si>
  <si>
    <t>Żłobek nr 2</t>
  </si>
  <si>
    <t>Cieszyn, ul. Moniuszki 13</t>
  </si>
  <si>
    <t>Zabezpieczenia przeciwpożarowe zgodnie z obowiązującycmi przepisami, gaśnice, hydranty, oddymianie grawitacyjne. Zabezpieczenie przeciwkradzieżowe - czujki rychu i alarm w pomieszczeniach biurowych, kraty w oknie serwerowni.</t>
  </si>
  <si>
    <t>fundamenty betonowe, ściany murowane z cegły pełnej na zaprawie cementowo - wapiennej z zewnątrz docieplone styropianem</t>
  </si>
  <si>
    <t>stropodach żelbetowy wentylowany, z izolacją z wełny mineralnej</t>
  </si>
  <si>
    <t>ok. 300 m - rzeka Bobrówka</t>
  </si>
  <si>
    <t xml:space="preserve">tak </t>
  </si>
  <si>
    <t>tak, 2 dźwigi towarowe do transportu posiłków</t>
  </si>
  <si>
    <t>Tabela nr 3 - Wykaz sprzętu elektronicznego w Gminie Cieszyn</t>
  </si>
  <si>
    <t>Razem sprzęt Stacjonarny</t>
  </si>
  <si>
    <t>Razem sprzęt Przenośny</t>
  </si>
  <si>
    <t>Razem monitoring wizyjny</t>
  </si>
  <si>
    <t>Razem sprzę elektroniczny</t>
  </si>
  <si>
    <t>Szczegółowy wykaz sprzętu elekronicznego w poszczególnych jednostak organizacyjnych</t>
  </si>
  <si>
    <t>Lp.</t>
  </si>
  <si>
    <t xml:space="preserve">Nazwa  </t>
  </si>
  <si>
    <t>Rok produkcji</t>
  </si>
  <si>
    <t>Wartośćksięgowabrutto</t>
  </si>
  <si>
    <t xml:space="preserve">1. Wykaz sprzętu elektronicznego stacjonarnego </t>
  </si>
  <si>
    <t>Zestaw nagłaśniający  - Hala Widowiskowo – Sportowa</t>
  </si>
  <si>
    <t>telewizor Samsung PS 42C450B1 Wraz z uchwytem montażowym - HWS</t>
  </si>
  <si>
    <t>31-10-2016</t>
  </si>
  <si>
    <t xml:space="preserve"> Serwer HP ProLiant ML350p Gen8 (UM-IV/491/486)</t>
  </si>
  <si>
    <t>Komputer Dell OptiPle  (UM-IV/491/357/W)</t>
  </si>
  <si>
    <t>Komputer Dell OptiPle  (UM-IV/491/358/W)</t>
  </si>
  <si>
    <t>Komputer Dell OptiPle  (UM-IV/491/359/W)</t>
  </si>
  <si>
    <t>Komputer Dell OptiPle  (UM-IV/491/360/W)</t>
  </si>
  <si>
    <t>Komputer Dell OptiPle  (UM-IV/491/361/W)</t>
  </si>
  <si>
    <t>Komputer Dell OptiPle  (UM-IV/491/362/W)</t>
  </si>
  <si>
    <t>Komputer Dell OptiPle  (UM-IV/491/363/W)</t>
  </si>
  <si>
    <t>Drukarka HP LaserJet P3015DN (UM-IV/491/368/W)</t>
  </si>
  <si>
    <t>Drukarka HP LaserJet P3015DN (UM-IV/491/369/W)</t>
  </si>
  <si>
    <t>Terminal GSM DTG 53 (UM-VI/629/030/W)</t>
  </si>
  <si>
    <t>Stacja OK-8004 + mikrofony (VI-622/0006)</t>
  </si>
  <si>
    <t>Zestaw kompterowy V270SFF (UM-IV/494/364)</t>
  </si>
  <si>
    <t>Zestaw kompterowy V270SFF (UM-IV/494/365)</t>
  </si>
  <si>
    <t>Zestaw kompterowy V270SFF (UM-IV/494/366)</t>
  </si>
  <si>
    <t>Zestaw kompterowy V270SFF (UM-IV/494/367)</t>
  </si>
  <si>
    <t xml:space="preserve">Zestaw komputerowy V3800 + monitor (UM-IV/491/371/W) </t>
  </si>
  <si>
    <t xml:space="preserve">Zestaw komputerowy V3800 + monitor (UM-IV/491/372/W) </t>
  </si>
  <si>
    <t xml:space="preserve">Zestaw komputerowy V3800 (UM-IV/491/373/W) </t>
  </si>
  <si>
    <t xml:space="preserve">Zestaw komputerowy V3800 (UM-IV/491/374/W) </t>
  </si>
  <si>
    <t xml:space="preserve">Zestaw komputerowy V3800 (UM-IV/491/375/W) </t>
  </si>
  <si>
    <t xml:space="preserve">Zestaw komputerowy V3800 (UM-IV/491/376/W) </t>
  </si>
  <si>
    <t xml:space="preserve">Zestaw komputerowy V3800 (UM-IV/491/377/W) </t>
  </si>
  <si>
    <t>Serwer HP DL380p (UM-IV/491/00490)</t>
  </si>
  <si>
    <t>Router/Firewall Fortinet FG-200B (UM-IV/491/00492)</t>
  </si>
  <si>
    <t>Zasilacz awaryjny APC SMART 3000VA RM rack2U (UM-IV/491/00491)</t>
  </si>
  <si>
    <t>Serwer HP PL ML350PG8 (UM-IV/491/00494)</t>
  </si>
  <si>
    <t>Urządzenie wielofunkcyjne HP OFFI (UM-IV/491/378/W)</t>
  </si>
  <si>
    <t>Skaner Microtek 5950SD (UM-IV/491/380/W)</t>
  </si>
  <si>
    <t>Komputer Dell Optiple 3020SFF (UM-IV/491/381/W)</t>
  </si>
  <si>
    <t>Komputer Dell Optiple 3020SFF (UM-IV/491/382/W)</t>
  </si>
  <si>
    <t>Skaner HP Scanjet Pro 3000s2 (UM-IV/491/383/W)</t>
  </si>
  <si>
    <t>Drukarka HP LJ P1102 (OR/15/IV/491/15)</t>
  </si>
  <si>
    <t>Drukarka HP LJPRO400 Color M451dn (UM-IV/491/379/W)</t>
  </si>
  <si>
    <t>Skaner HPScanjet 200 (GKK/6/IV/491/02)</t>
  </si>
  <si>
    <t>Drukarka HP LaserJet M401 (USC/17/IV/491/05)</t>
  </si>
  <si>
    <t>Drukarka HP LaserJet M401 (USC/17/IV/491/08)</t>
  </si>
  <si>
    <t>Urządzenie wielofunkcyjne Officejet 7612 (GKK/6/IV/491/03)</t>
  </si>
  <si>
    <t xml:space="preserve">Pamięć dyskowa Eos NAS </t>
  </si>
  <si>
    <t>Switch HP 1910-48G (UM-IV/491/384/W)</t>
  </si>
  <si>
    <t>Switch HP 1910-48G (UM-IV/491/385/W)</t>
  </si>
  <si>
    <t>Switch HP 1910-48G (UM-IV/491/386/W)</t>
  </si>
  <si>
    <t>Rejestrator cyfrowy 16 kanałowy (UN-VI/629/032/W)</t>
  </si>
  <si>
    <t>Serwer CTO/HP ML Gen8 SFF E5-2620v2 (UM-IV/491/00495)</t>
  </si>
  <si>
    <t>Skaner Epson WorkForce DS.-6500 (UM-IV/491/00496)</t>
  </si>
  <si>
    <t>Skaner Epson WorkForce DS.-6500 (UM-IV/491/00497)</t>
  </si>
  <si>
    <t>Skaner Epson WorkForce DS.-560 (UM-IV/491/387/W)</t>
  </si>
  <si>
    <t>Komputer polisingowy Dell T3500 enon (UM-IV/491/390/W)</t>
  </si>
  <si>
    <t>Komputer polisingowy Dell T3500 enon (UM-IV/491/391/W)</t>
  </si>
  <si>
    <t>Komputer polisingowy Dell T3500 enon (UM-IV/491/392/W)</t>
  </si>
  <si>
    <t>Drukarka HP Color Lj Pro 400 M451dn (UM-IV/491/388/W)</t>
  </si>
  <si>
    <t>Drukarka HP Color Lj Pro 400 M451dn (UM-IV/491/389/W)</t>
  </si>
  <si>
    <t>Drukarka Datacard SD 260 (UM-IV/491/394/W)</t>
  </si>
  <si>
    <t>Klatka wewnętrzna na dyski (UM-IV/491/00494)</t>
  </si>
  <si>
    <t>Klatka wewnętrzna na dyski (UM-IV/491/00495)</t>
  </si>
  <si>
    <t>Serwer NAS DS1515 (UM-IV/491/498)</t>
  </si>
  <si>
    <t>Drukarka HO Color LJPro 400 M 451dm (UM-IV/491/498)</t>
  </si>
  <si>
    <t>Monitor VP2772 (UM-IV/491/405/W)</t>
  </si>
  <si>
    <t>Komputer Dell Precistion eon (UM-IV/491/406/W)</t>
  </si>
  <si>
    <t>Komputer Dell Precistion eon (UM-IV/491/407/W)</t>
  </si>
  <si>
    <t>Komputer Dell Precistion eon (UM-IV/491/408/W)</t>
  </si>
  <si>
    <t>Komputer Dell Precistion eon (UM-IV/491/409/W)</t>
  </si>
  <si>
    <t>Komputer Dell Precistion eon (UM-IV/491/410/W)</t>
  </si>
  <si>
    <t>Komputer Dell Precistion eon (UM-IV/491/411/W)</t>
  </si>
  <si>
    <t>Serwer NAS ESI 1640c (UM-IV/491/00503)</t>
  </si>
  <si>
    <t>Dysk Seagate 8TB 8 (UM-IV/491/00503)</t>
  </si>
  <si>
    <t>Komputer Eko Mag i7-4790K (UM-IV/491/00504)</t>
  </si>
  <si>
    <t>Drukarka HP LJ Pro 400 M402dm (MC/IV/491/0119)</t>
  </si>
  <si>
    <t>Drukarka HP LJ Pro 400 M402dm (MC/IV/491/0120)</t>
  </si>
  <si>
    <t>Drukarka HP LJ Pro 400 M402dm (MC/IV/491/0121)</t>
  </si>
  <si>
    <t>Drukarka HP LJ Pro 400 M402dm (MC/IV/491/0122)</t>
  </si>
  <si>
    <t>Drukarka HP LJ M127fw (MC/IV/491/0123)</t>
  </si>
  <si>
    <t>Drukarka HP LJ M127fw (MC/IV/491/0124)</t>
  </si>
  <si>
    <t>Skaner Canon Pima G2400 (MC/IV/491/125)</t>
  </si>
  <si>
    <t>Skaner Mustek 2400S (UM-IV/491/413/W)</t>
  </si>
  <si>
    <t>Dysk Seagate 8TB 5 (UM-IV/491/00503)</t>
  </si>
  <si>
    <t>Zestaw komputerowy HP Workstation Z220 (UM-IV-491/431/W)</t>
  </si>
  <si>
    <t>Komputer HP Workstation Z220 (UM-IV/491/433/W)</t>
  </si>
  <si>
    <t>Router CISCO 2901 (UM-IV/491/506)</t>
  </si>
  <si>
    <t>Urządzenie wielofunkcyjne Brother MFC (UM-IV/491/435/W)</t>
  </si>
  <si>
    <t>Urządzenie wielofunkcyjne Brother MFC (UM-IV/491/436/W)</t>
  </si>
  <si>
    <t>Drukarka LaserJetHP LJ Pro 400 M402dn (MC/IV/491/0025)</t>
  </si>
  <si>
    <t>Przełącznik Aten KVM 8/1 (UM-IV/491/438/W)</t>
  </si>
  <si>
    <t>Przełącznik Aten KVM 8/1 (UM-IV/491/439/W)</t>
  </si>
  <si>
    <t>UPS APC Smart-UOS (UM-IV/491/440/W)</t>
  </si>
  <si>
    <t>UPS APC Smart-UOS (UM-IV/491/441/W)</t>
  </si>
  <si>
    <t>UPS APC Smart-UOS (UM-IV/491/442/W)</t>
  </si>
  <si>
    <t>Adapter HPE Ethernet 10 Gb (UM-IV/491/494)</t>
  </si>
  <si>
    <t>Adapter HPE Ethernet 10 Gb (UM-IV/491/495)</t>
  </si>
  <si>
    <t>Switch HP JG 961A (UM-IV/491/508)</t>
  </si>
  <si>
    <t>Switch HP JG 961A (UM-IV/491/509)</t>
  </si>
  <si>
    <t>Serwer DellPowerEdge T430 (UM-IV/491/507)</t>
  </si>
  <si>
    <t>Routwr + firewall (UM-IV/491/00510)</t>
  </si>
  <si>
    <t>Routwr + firewall (UM-IV/491/00511)</t>
  </si>
  <si>
    <t>Syrena elektroniczna (</t>
  </si>
  <si>
    <t>Fotigate-201E-BDL</t>
  </si>
  <si>
    <t>Drukarka HP Lasejet M 452dn (UM-IV/491/447/W)</t>
  </si>
  <si>
    <t>Zestaw komputerowy Dell Optope 7010 (UM-IV/491/426/W)</t>
  </si>
  <si>
    <t>Zestaw komputerowy Dell Optope 7010 (UM-IV/491/427/W)</t>
  </si>
  <si>
    <t>Zestaw komputerowy Dell Optope 7010 (UM-IV/491/428/W)</t>
  </si>
  <si>
    <t>Zestaw komputerowy Dell Optope 7010 (UM-IV/491/429/W)</t>
  </si>
  <si>
    <t>Przełącznik HP Enterprise HPN 1920-24G (UM-IV/491/430/W)</t>
  </si>
  <si>
    <t>Srewer NAS SYNOLOGY</t>
  </si>
  <si>
    <t>System do obsługi korespondencji Neopost DS.-35</t>
  </si>
  <si>
    <t>Kamera IP Hikvision + mikrofon</t>
  </si>
  <si>
    <t>Przełącznik TP-LINK T1700G</t>
  </si>
  <si>
    <t>Komputer Dell Optiple 9020</t>
  </si>
  <si>
    <t>Komputer Dell Optiple 9021</t>
  </si>
  <si>
    <t>Komputer Dell Optiple 9022</t>
  </si>
  <si>
    <t>Komputer Dell Optiple 9023</t>
  </si>
  <si>
    <t>Komputer Dell Optiple 9024</t>
  </si>
  <si>
    <t>Serwer QNAP 8-Bay +dyski</t>
  </si>
  <si>
    <t>Drukarka HP Color EntM552dn</t>
  </si>
  <si>
    <t>Komputer Dell</t>
  </si>
  <si>
    <t>Drukatka HP Color LJ EntM552dn</t>
  </si>
  <si>
    <t>Drukarka HP LaserJet Pro M102w</t>
  </si>
  <si>
    <t>Skaner Epson WorkForce DS.-1660W</t>
  </si>
  <si>
    <t>Przełącznik sieciowy kpl. (UM/IV/487/00517)</t>
  </si>
  <si>
    <t>Przełącznik 10G z modułami SFP + 10G</t>
  </si>
  <si>
    <t xml:space="preserve">Przełącznik sieciowy kpl. </t>
  </si>
  <si>
    <t>Przełącznik Netgear ProSafe Smart Managed 16-port Gbe</t>
  </si>
  <si>
    <t>Komputer Fujitsu C910</t>
  </si>
  <si>
    <t>Komputer Fujitsu Celsius M720</t>
  </si>
  <si>
    <t>Syrena elektroniczna DSE-600S</t>
  </si>
  <si>
    <t>Centrala telefoniczna PLATAN PBX LIBRA nr 4481</t>
  </si>
  <si>
    <t>Centrala telefoniczna PLATAN PBX LIBRA nr 4478</t>
  </si>
  <si>
    <t>Centrala telefoniczna PLATAN PBX LIBRA nr 4479</t>
  </si>
  <si>
    <t>Centrala telefoniczna PLATAN PBX LIBRA nr 4480</t>
  </si>
  <si>
    <t>Przełącznik - Aten KVM CS-1708A</t>
  </si>
  <si>
    <t>TV Sony</t>
  </si>
  <si>
    <t>Serwery w ramach SDIP</t>
  </si>
  <si>
    <t>Szafa rack SDIP</t>
  </si>
  <si>
    <t>Tablice elektoniczne (1 szt. peronowa 5-wersowa, 7 szt. peronowych 1-wersowych, 2 szt. dworcowych 12-wersowych</t>
  </si>
  <si>
    <t>Monitory Samsung SDIP 2 szt.</t>
  </si>
  <si>
    <t>Zasilanie awaryjne USP SDIP</t>
  </si>
  <si>
    <t>Automaty biletowy 2 szt. SDIP</t>
  </si>
  <si>
    <t>Monitor interaktywny</t>
  </si>
  <si>
    <t>Serwer (UM/IV/487/022/W)</t>
  </si>
  <si>
    <t>2018r.</t>
  </si>
  <si>
    <t>Stacja robocza operatora SNR w ramach SDIP (UM/IV/487/023/W)</t>
  </si>
  <si>
    <t>Przełącznik HPE 1920S Serwerownia w ramach SDIP (UM/IV/487/024/W)</t>
  </si>
  <si>
    <t>Router CISCO 881 – Serwerownia w ramach SDIP (UM/IV/487/025/W)</t>
  </si>
  <si>
    <t>Stacja robocza operatora SNR w ramach SDIP (UM/IV/487/026/W)</t>
  </si>
  <si>
    <t>Stacja robocza operatora SDIP i SZRJ (UM/IV/487/027/W)</t>
  </si>
  <si>
    <t>Centrala SLICAN ITS-0286 (UM/IV/623/0001/W)</t>
  </si>
  <si>
    <t xml:space="preserve">2. Wykaz sprzętu elektronicznego przenośnego </t>
  </si>
  <si>
    <t>mikser BEN ENY 1832F - HWS</t>
  </si>
  <si>
    <t>kasa fiskalna - posnet ergo 1.01 W STD PLU 4000 - kąpielisko</t>
  </si>
  <si>
    <t>24-5-2017</t>
  </si>
  <si>
    <t>kasa fiskalna - posnet ergo 1.01 W STD PLU 4000 - marklowice</t>
  </si>
  <si>
    <t>kasa fiskalna - posnet ergo 1.01 W STD PLU 4000 - HWS korty</t>
  </si>
  <si>
    <t>notebook ASUS 550CC-O072 HWS</t>
  </si>
  <si>
    <t>Mikser SM 810 r</t>
  </si>
  <si>
    <t>Kamera Panasoni HC-V10EP-K (UM-VI/622/005/W)</t>
  </si>
  <si>
    <t>Zestaw konferencyjny Escort 3000 (UM-VIII/803/096/W)</t>
  </si>
  <si>
    <t>Radiotelefon GP 360 (UM-VI/629/031/W)</t>
  </si>
  <si>
    <t>Notebook Dell (UM-IV/491/00489)</t>
  </si>
  <si>
    <t>Projektor Infocus IN8606HD (UM-VI/662/004/W)</t>
  </si>
  <si>
    <t>Kamera IP Vivotek IB8367-T (UM-VI/629/033/W)</t>
  </si>
  <si>
    <t>Laptop DELL E6520 Core i7 (UM-IV/491/404/W)</t>
  </si>
  <si>
    <t>Projektor Infocus IN118HDc (UM-VI/662/005/W)</t>
  </si>
  <si>
    <t>Notebook Dell E6530 i7 (UM-IV/491/414/W)</t>
  </si>
  <si>
    <t>Ultrabook ASUS U310UA (UM-IV/491/00505)</t>
  </si>
  <si>
    <t>Laptop ASUS -AS UM-IV/491/425/W)</t>
  </si>
  <si>
    <t>Aparat fotograficzny Foto Sony HI (UM-VI/622/189/W)</t>
  </si>
  <si>
    <t>Notebook HP 8570P Core i5 (UM-IV/491/432/W)</t>
  </si>
  <si>
    <t>Notebook HP 8570P Core i5 (UM-IV/491/434/W)</t>
  </si>
  <si>
    <t>Aparat cyfrowy Nikon Coolpi AW130 (UM-VII/622/007/W)</t>
  </si>
  <si>
    <t>Laptop HP ZBOOK 15 Core i7 (UM-IV/491/446/W)</t>
  </si>
  <si>
    <t>Aparat cyfrowy SONY</t>
  </si>
  <si>
    <t>Radiotelefon Motorola DP 4600E</t>
  </si>
  <si>
    <t>Apple MacBook Pro 13"</t>
  </si>
  <si>
    <t>Motorola DP-4600e</t>
  </si>
  <si>
    <t>Nawigacja Garmin GPSMap 64 TOPO</t>
  </si>
  <si>
    <t>Miernik MultiGasClip Infra Red</t>
  </si>
  <si>
    <t>Dalmierz laserowy Leica Disto D510</t>
  </si>
  <si>
    <t xml:space="preserve">Notebook Apple </t>
  </si>
  <si>
    <t>Zestaw do dyktowania i transkrypcji</t>
  </si>
  <si>
    <t>Kolumna mobilna PORT15VHF-BT</t>
  </si>
  <si>
    <t>Zestaw do elektronicznego głosowania ICV-T3</t>
  </si>
  <si>
    <t>Laptop Dell</t>
  </si>
  <si>
    <t>Laptop V3578</t>
  </si>
  <si>
    <t>Aparat fotograficzny lustrz. cyfr. Nikon</t>
  </si>
  <si>
    <t>Kamera FLIR K53</t>
  </si>
  <si>
    <t>Motorola DP-4600e szt 2</t>
  </si>
  <si>
    <t>Defibrylator Philips HeatStar FRx</t>
  </si>
  <si>
    <t>UM/VI/663/0006/W</t>
  </si>
  <si>
    <t>Defibrylator Samaritan PAD 360P</t>
  </si>
  <si>
    <t>UM/VIII/802/0002/W</t>
  </si>
  <si>
    <t>UM/VIII/802/0003/W</t>
  </si>
  <si>
    <t>UM/VIII/802/0004/W</t>
  </si>
  <si>
    <t>UM/VIII/802/0005/W</t>
  </si>
  <si>
    <t xml:space="preserve">3. Wykaz monitoringu wizyjnego - system kamer itp. </t>
  </si>
  <si>
    <t>rejestrator DVR HD-TV1 - HWS</t>
  </si>
  <si>
    <t xml:space="preserve">ups  </t>
  </si>
  <si>
    <t>komputer czyt</t>
  </si>
  <si>
    <t>komputer Lenovo</t>
  </si>
  <si>
    <t>monitor aoc</t>
  </si>
  <si>
    <t>konsola -BO</t>
  </si>
  <si>
    <t>druk.EPSON</t>
  </si>
  <si>
    <t>komputer DELL</t>
  </si>
  <si>
    <t>komputer Optimal ABC</t>
  </si>
  <si>
    <t>monitor AOC 19''</t>
  </si>
  <si>
    <t>UPS Lestar MCL-1500V</t>
  </si>
  <si>
    <t>urz.wielofunkc.ero</t>
  </si>
  <si>
    <t>centrala tel.Panasonic</t>
  </si>
  <si>
    <t>dysk zewn.</t>
  </si>
  <si>
    <t xml:space="preserve">komputer </t>
  </si>
  <si>
    <t>komputer VIRTUE</t>
  </si>
  <si>
    <t>monitor benq 24''</t>
  </si>
  <si>
    <t>serwer power edge R710</t>
  </si>
  <si>
    <t>zest.komp.</t>
  </si>
  <si>
    <t>druk.OKI</t>
  </si>
  <si>
    <t>3D</t>
  </si>
  <si>
    <t>druk.OKI wielofunk.</t>
  </si>
  <si>
    <t>ups Lestar MCL-1500V</t>
  </si>
  <si>
    <t>UPS Cyber Power UT1500E</t>
  </si>
  <si>
    <t>drukarka OKI MC573DN</t>
  </si>
  <si>
    <t>drukarka Canon Selphy CP1000</t>
  </si>
  <si>
    <t>aparat FUJIFILM</t>
  </si>
  <si>
    <t>laptop DELL</t>
  </si>
  <si>
    <t>tablet apple</t>
  </si>
  <si>
    <t>ramka</t>
  </si>
  <si>
    <t>centrala zabezp.</t>
  </si>
  <si>
    <t>Laptop 15,6 Dell Vostro</t>
  </si>
  <si>
    <t>tablet android samsung</t>
  </si>
  <si>
    <t>Monitor Philips 24" LED</t>
  </si>
  <si>
    <t>Komputer Dell OptiPle</t>
  </si>
  <si>
    <t>Drukarka laserowa HP LaserJet Pro 200</t>
  </si>
  <si>
    <t>Komputer Dell Vostro - 2 szt. - łączna wartość</t>
  </si>
  <si>
    <t>Monitor Philips 24" LED - 2sz - łączna wartość</t>
  </si>
  <si>
    <t>Komputer Lenovo M91p Intel Core</t>
  </si>
  <si>
    <t>Drukarka laserowa HP Color Laser Jet</t>
  </si>
  <si>
    <t>Komputer DELL 780D</t>
  </si>
  <si>
    <t>Drukarka HP Laserjet PRO 400</t>
  </si>
  <si>
    <t>Monitor Philips 24'' - 3 szt. - łączna wartość</t>
  </si>
  <si>
    <t>Komputer Siemens C5731</t>
  </si>
  <si>
    <t>Komputer DELL 790 D</t>
  </si>
  <si>
    <t>Skaner ESPON WorkForce</t>
  </si>
  <si>
    <t>Drukarka LaserJet Pro400</t>
  </si>
  <si>
    <t>Drukarka LaserJet Pro401</t>
  </si>
  <si>
    <t>Komputer Dell Optiple</t>
  </si>
  <si>
    <t>Monitor AOC E2470SWH - 3 szt łączna wartość</t>
  </si>
  <si>
    <t>Skaner EPSON WORKFORCE DS. 530 - s łączna wartość</t>
  </si>
  <si>
    <t>Notebook/Laptop 15,6" Dell Vostro 3568</t>
  </si>
  <si>
    <t>Monitor LCD 23 Philips</t>
  </si>
  <si>
    <t xml:space="preserve">Komputer infologic + monitor LG </t>
  </si>
  <si>
    <t>Drukarka HP laserjet P1102</t>
  </si>
  <si>
    <t>Drukarka HP P1102 LASERJET</t>
  </si>
  <si>
    <t>2szt Monitor LCD 211.5 Phlips</t>
  </si>
  <si>
    <t>Drukarka HP P1102 W</t>
  </si>
  <si>
    <t>Urządzenie wielofunkcyjne Optimal</t>
  </si>
  <si>
    <t>Projektor</t>
  </si>
  <si>
    <t>Neon przy recepcji</t>
  </si>
  <si>
    <t>Zestaw audio-wizualny na sali widowiskowej</t>
  </si>
  <si>
    <t>odtwarzacz BLU-Ray`</t>
  </si>
  <si>
    <t>2szt mikrofonów shure PG 48</t>
  </si>
  <si>
    <t>mikrofon shure PG 58</t>
  </si>
  <si>
    <t>Laptop 13, 3 HP Pavilion</t>
  </si>
  <si>
    <t>Laptop Toshiba 8 gb 15.6</t>
  </si>
  <si>
    <t>Laptop Toshiba 8gb 17.3</t>
  </si>
  <si>
    <t>Laptop lenovo 2 sztuki</t>
  </si>
  <si>
    <t>Telefon Huawei 2 sztuki</t>
  </si>
  <si>
    <t>Telefon Sony</t>
  </si>
  <si>
    <t>Laptop Dell E7450 14 FHD 8GB</t>
  </si>
  <si>
    <t>Laptop Dell E7450 14 FHD i7 8GB</t>
  </si>
  <si>
    <t>Ekran ledowy – korytarz na parterze</t>
  </si>
  <si>
    <t>Ekran ledowy – okno w Galerii Ceglanej</t>
  </si>
  <si>
    <t>Ekran ramowy</t>
  </si>
  <si>
    <t>Kserokopiarka</t>
  </si>
  <si>
    <t>Kuchnia elektryczna</t>
  </si>
  <si>
    <t>Zmywarka</t>
  </si>
  <si>
    <t>Aparat fotograficzny Sony Alfa A 1500</t>
  </si>
  <si>
    <t>Telewizor Nokia 5</t>
  </si>
  <si>
    <t>system monitoringu-wewnątrz budynku</t>
  </si>
  <si>
    <t>PRALNICOWIRÓWKA</t>
  </si>
  <si>
    <t>SUSZARKA</t>
  </si>
  <si>
    <t>KURTYNA POWIETRZNA</t>
  </si>
  <si>
    <t>ZMYWARKA ELECTROLUX</t>
  </si>
  <si>
    <t>KOMPUTER DELL</t>
  </si>
  <si>
    <t>EKSPRES KRUPS</t>
  </si>
  <si>
    <t>CHŁODZIARKO-ZAMRAŻARKA</t>
  </si>
  <si>
    <t xml:space="preserve">NISZCZARKA </t>
  </si>
  <si>
    <t>TELEFON SLICAN</t>
  </si>
  <si>
    <t>PRALKA SAMSUNG</t>
  </si>
  <si>
    <t>MONITOR LCD PHILIPS</t>
  </si>
  <si>
    <t>MONITOR</t>
  </si>
  <si>
    <t>KOMPUTER LENOVO</t>
  </si>
  <si>
    <t>REJESTRATOR ROZMÓW</t>
  </si>
  <si>
    <t>POMIESZCZENIE CHŁODNICZE</t>
  </si>
  <si>
    <t>ZMYWARKA KAPTUROWA</t>
  </si>
  <si>
    <t>KRAJALNICA</t>
  </si>
  <si>
    <t>OBIERACZKA DO ZIEMNIAKÓW</t>
  </si>
  <si>
    <t>KUCHNIA GAZOWA</t>
  </si>
  <si>
    <t>TABORET GAZOWY</t>
  </si>
  <si>
    <t>PATELNIA UCHYLNA</t>
  </si>
  <si>
    <t>KOCIOŁ ELEKTRYCZNY</t>
  </si>
  <si>
    <t>PIEC PAROWY</t>
  </si>
  <si>
    <t>SZAFA MROŹNICZA</t>
  </si>
  <si>
    <t>KUCHNIA ELEKTRYCZNA</t>
  </si>
  <si>
    <t>RG 100</t>
  </si>
  <si>
    <t>MIKSER RĘCZNY</t>
  </si>
  <si>
    <t>WAGA SKLEPOWA</t>
  </si>
  <si>
    <t>SUSZARKA WHIRLPOOL</t>
  </si>
  <si>
    <t>ZMYWARKA BOSCH</t>
  </si>
  <si>
    <t>KUCHNIA CERAMICZNA</t>
  </si>
  <si>
    <t>NOTEBOOK FUJITSU</t>
  </si>
  <si>
    <t>NOTEBOOK LENOVO</t>
  </si>
  <si>
    <t>MONITORING WIZYJNY 32 KAMERY PLUS DWA REJESTRATORY REGULARNIE SERWISOWANE I WYMIENIANE</t>
  </si>
  <si>
    <t>Skaner</t>
  </si>
  <si>
    <t>Zestaw komputerowy</t>
  </si>
  <si>
    <t>2015</t>
  </si>
  <si>
    <t>Drukarka Xerox</t>
  </si>
  <si>
    <t>Skaner Plustek</t>
  </si>
  <si>
    <t>Faks Panasonic FX-FC278</t>
  </si>
  <si>
    <t>2016</t>
  </si>
  <si>
    <t>2017</t>
  </si>
  <si>
    <t>Urządzenie wielofunkcyjne</t>
  </si>
  <si>
    <t>Zestawy komputerowe 8 szt</t>
  </si>
  <si>
    <t>Laptop</t>
  </si>
  <si>
    <t>SCANER HP</t>
  </si>
  <si>
    <t>URZĄDZENIE WIELOFUNKCYJNE</t>
  </si>
  <si>
    <t>ZESTAW KOMPUTEROWY</t>
  </si>
  <si>
    <t>KSEROKOPIARKA</t>
  </si>
  <si>
    <t>SCANER EPSON</t>
  </si>
  <si>
    <t>DRUKARKA HP</t>
  </si>
  <si>
    <t xml:space="preserve">SERWER SIECIOWY </t>
  </si>
  <si>
    <t>DRUKARKA FA PANASONIC</t>
  </si>
  <si>
    <t xml:space="preserve">DRUKARKA HP </t>
  </si>
  <si>
    <t>KOMPUTER</t>
  </si>
  <si>
    <t>ZESTAW KOMPUTEROWY + DRUKARKA</t>
  </si>
  <si>
    <t>LAMINATOR</t>
  </si>
  <si>
    <t xml:space="preserve">DRUKARKA </t>
  </si>
  <si>
    <t>SWITCH HP</t>
  </si>
  <si>
    <t>ZESTAW KOMPUTEROWY – SERWER</t>
  </si>
  <si>
    <t>NISZCZARKA</t>
  </si>
  <si>
    <t>Drukarka</t>
  </si>
  <si>
    <t>Zestaw Komputerowy</t>
  </si>
  <si>
    <t>zestaw Komputerowy</t>
  </si>
  <si>
    <t>zestaw komputerowy</t>
  </si>
  <si>
    <t>parkometr</t>
  </si>
  <si>
    <t>urządzenie wielofunkcyjne</t>
  </si>
  <si>
    <t>NOTE BOOK TOSHIBA</t>
  </si>
  <si>
    <t>LAPTOP LENOVO</t>
  </si>
  <si>
    <t>TELEFON KOMÓRKOWY</t>
  </si>
  <si>
    <t>Razem</t>
  </si>
  <si>
    <t>MONITORING – WZGÓRZE ZAMKOWE CIESZYN</t>
  </si>
  <si>
    <t xml:space="preserve">MONITORING BUDYNKU MZD- KWOTA FAKTURY </t>
  </si>
  <si>
    <t>Komputer Del</t>
  </si>
  <si>
    <t>Zestaw sieciowy serwer</t>
  </si>
  <si>
    <t>Drukarka Datamax</t>
  </si>
  <si>
    <t>Kolektor danych</t>
  </si>
  <si>
    <t>Kopiarka Bizhob</t>
  </si>
  <si>
    <t>Kopiarka Samsung</t>
  </si>
  <si>
    <t>Kopiarka Bizhub</t>
  </si>
  <si>
    <t>Powiększalnik transformer</t>
  </si>
  <si>
    <t>Urządzenie wielofunkcyjne XEROX</t>
  </si>
  <si>
    <t>Drukarka XEROX</t>
  </si>
  <si>
    <t>Terminal mobilny</t>
  </si>
  <si>
    <t>Komputer Del OPTIPLEX</t>
  </si>
  <si>
    <t>poleasingowe</t>
  </si>
  <si>
    <t>Zestaw komputerowy Del</t>
  </si>
  <si>
    <t>Zestaw komputerowy abc</t>
  </si>
  <si>
    <t>Cyfrowe urządzenie wielofunkcyjne</t>
  </si>
  <si>
    <t>Drukarka HP</t>
  </si>
  <si>
    <t>Komputer FUJITSU</t>
  </si>
  <si>
    <t>Urządzenie wielofunkcyjne HP</t>
  </si>
  <si>
    <t>Komputer Prime</t>
  </si>
  <si>
    <t>Komputer</t>
  </si>
  <si>
    <t>Urządzenie wielofunkcyjne Brother</t>
  </si>
  <si>
    <t>Komputer DELL OPTIPLEX 3020</t>
  </si>
  <si>
    <t>Komputer DELL OPTIPLEX 9020</t>
  </si>
  <si>
    <t>Laptop HP</t>
  </si>
  <si>
    <t>Toshiba laptop</t>
  </si>
  <si>
    <t>Notebook</t>
  </si>
  <si>
    <t>Chłodziarka</t>
  </si>
  <si>
    <t>Zamrażarka</t>
  </si>
  <si>
    <t>Urządzenie wielofunkcyjne HP 4729</t>
  </si>
  <si>
    <t>Zestaw elekt. Systemu rejestracji pobytu dz. w przedsz.</t>
  </si>
  <si>
    <t>Komputer PC ADAX</t>
  </si>
  <si>
    <t>Laptop Toshiba</t>
  </si>
  <si>
    <t>Projektor BEND</t>
  </si>
  <si>
    <t>Ekran</t>
  </si>
  <si>
    <t>Zestaw elektronicznej rejestracji czasu pobytu dziecka w przedszkolu</t>
  </si>
  <si>
    <t>Komputer Lenovo</t>
  </si>
  <si>
    <t>1. Wykaz sprzętu elektronicznego przenośnego</t>
  </si>
  <si>
    <t>Transformer book ASUS</t>
  </si>
  <si>
    <t>Przedszkole Nr 8 w Cieszynie</t>
  </si>
  <si>
    <t>urządzenie wielofunkcyjne Brother DCP- L2520DW</t>
  </si>
  <si>
    <t>radioodtwarzacz az700 philips  - 2 sztuki</t>
  </si>
  <si>
    <t>urządzenie wielofunkcyjne Brother J105</t>
  </si>
  <si>
    <t xml:space="preserve">wieża Philips DC M3175 </t>
  </si>
  <si>
    <t>TV 49 l j 594v</t>
  </si>
  <si>
    <t>komputer vostro 3667</t>
  </si>
  <si>
    <t>klimatyzator</t>
  </si>
  <si>
    <t>wieża yamacha HCR -042</t>
  </si>
  <si>
    <t>wieża Yamacha HCR 042</t>
  </si>
  <si>
    <t>Niszczarka</t>
  </si>
  <si>
    <t>laptop Dell Vostro 36617 MT</t>
  </si>
  <si>
    <t>system bezprzewodowy WMS VOCAL</t>
  </si>
  <si>
    <t>NOETBOOK dell 3567</t>
  </si>
  <si>
    <t>odtwarzacz CD</t>
  </si>
  <si>
    <t>odtwarzacz dvd</t>
  </si>
  <si>
    <t>system rejestracji czasu pobytu dziecka w przedszkolu</t>
  </si>
  <si>
    <t>notebook</t>
  </si>
  <si>
    <t>zakupiony w 2018</t>
  </si>
  <si>
    <t>radiomagnetofon</t>
  </si>
  <si>
    <t>telewizor</t>
  </si>
  <si>
    <t>DELL OPTIPLEX</t>
  </si>
  <si>
    <t>notebook Lenovo</t>
  </si>
  <si>
    <t>1. Wykaz sprzętu elektronicznego stacjonarne</t>
  </si>
  <si>
    <t>Zestaw do elektronicznego systemu rejestracji czasu pracy</t>
  </si>
  <si>
    <t>Przedszkole Nr 18 w Cieszynie</t>
  </si>
  <si>
    <t>radioodtwarzacz</t>
  </si>
  <si>
    <t>Przedszkole Nr 19 w Cieszynie</t>
  </si>
  <si>
    <t xml:space="preserve">zestaw komputerowy </t>
  </si>
  <si>
    <t>kserokopiarka</t>
  </si>
  <si>
    <t>zestaw do podpisu elektronicznego</t>
  </si>
  <si>
    <t>Przedszkole Nr 20 w Cieszynie</t>
  </si>
  <si>
    <t>monitor Acer</t>
  </si>
  <si>
    <t>komputer Dell</t>
  </si>
  <si>
    <t>tablica interaktywna + uchwyt</t>
  </si>
  <si>
    <t>projektor ultrakrótki do tablicy</t>
  </si>
  <si>
    <t>drukarka Brother</t>
  </si>
  <si>
    <t>drukarka brother</t>
  </si>
  <si>
    <t>zestaw elektronicznego systemu rejestracji czasu pobytu dziecka w przedszkolu</t>
  </si>
  <si>
    <t>projektor</t>
  </si>
  <si>
    <t>laptop Dell</t>
  </si>
  <si>
    <t>KAMERA FOTOPUŁAPKA</t>
  </si>
  <si>
    <t>MIEJSKI MONITORING WIZYJNY</t>
  </si>
  <si>
    <t>Komputer Dell OPTIPLE 790</t>
  </si>
  <si>
    <t>Monitor Dell 1909 WB</t>
  </si>
  <si>
    <t>Aparat fotograficzny</t>
  </si>
  <si>
    <t xml:space="preserve">Zestaw komputerowy </t>
  </si>
  <si>
    <t>Kasa fiskalna POSNET</t>
  </si>
  <si>
    <t>Brother Urządzenie Wielofunkcyjne</t>
  </si>
  <si>
    <t>Komputer HP Elite 8000 Core2DUO</t>
  </si>
  <si>
    <t xml:space="preserve">UPS Fideltronic LUPUS </t>
  </si>
  <si>
    <t>Telefa Panasonic K-FC278PD</t>
  </si>
  <si>
    <t>Urządzenie Wielofunkcyjne Canon</t>
  </si>
  <si>
    <t>Komputer HARO PC MASTERCOOLER</t>
  </si>
  <si>
    <t>Telewizor THOMSON 58FU3563C</t>
  </si>
  <si>
    <t>Monitor HYUNDAI LCD</t>
  </si>
  <si>
    <t>UPS 850 VA ACE INTE</t>
  </si>
  <si>
    <t>lp.</t>
  </si>
  <si>
    <t>nazwa środka trwałego</t>
  </si>
  <si>
    <t>rok produkcji</t>
  </si>
  <si>
    <t>wartość(początkowa)-księgowabrutto</t>
  </si>
  <si>
    <t>Laptop Dell I5-4210 8GB</t>
  </si>
  <si>
    <t>Dysk twardy przenośny STOREJET</t>
  </si>
  <si>
    <t>Dyktafon OLYMPUS VN-731PC</t>
  </si>
  <si>
    <t>System Telewizji użytkowej – 1 kamera</t>
  </si>
  <si>
    <t>System CCTV (Kamping OLZA)</t>
  </si>
  <si>
    <t>komputer</t>
  </si>
  <si>
    <t>monitor</t>
  </si>
  <si>
    <t>tablica interaktywna</t>
  </si>
  <si>
    <t>Monitor LCD</t>
  </si>
  <si>
    <t>drukarka</t>
  </si>
  <si>
    <t>komputery</t>
  </si>
  <si>
    <t>laptop</t>
  </si>
  <si>
    <t>wieża</t>
  </si>
  <si>
    <t>Komputer 3 szt.</t>
  </si>
  <si>
    <t>Komputer 2 szt.</t>
  </si>
  <si>
    <t>Komputer z Projektu WUW 10 szt.</t>
  </si>
  <si>
    <t>Komputery Dell Vostro</t>
  </si>
  <si>
    <t>Notebooki  4 szt.</t>
  </si>
  <si>
    <t>Notebooki Toshiba 4 szt</t>
  </si>
  <si>
    <t>Notebooki uczniowskie DELL  10 szt.</t>
  </si>
  <si>
    <t>Notebooki Lenovo 2 szt.</t>
  </si>
  <si>
    <t>Laptopy Lenovo 2 szt.</t>
  </si>
  <si>
    <t>Laptop Dell uczniowski</t>
  </si>
  <si>
    <t>Notebook HP</t>
  </si>
  <si>
    <t xml:space="preserve">Laptopy Dell 10 szt. </t>
  </si>
  <si>
    <t>Tablet Samsung Galaxy</t>
  </si>
  <si>
    <t>Tablety Lenovo 2 szt.</t>
  </si>
  <si>
    <t>Laptop Lenovo G70-80</t>
  </si>
  <si>
    <t>Laptop Idea</t>
  </si>
  <si>
    <t>Laptopy Dell 2 szt.</t>
  </si>
  <si>
    <t>Projektor Vivitek</t>
  </si>
  <si>
    <t>Projektor Acer</t>
  </si>
  <si>
    <t>Projektor Ricoh</t>
  </si>
  <si>
    <t>Projektor Infocus</t>
  </si>
  <si>
    <t>Projektory Benq 4 szt.</t>
  </si>
  <si>
    <t>Aparat cyfrowy  CANON EOS</t>
  </si>
  <si>
    <t>Projektor ze skrzynką i uchwytem</t>
  </si>
  <si>
    <t>Projektor BenQ</t>
  </si>
  <si>
    <t>Projektory 2 szt.</t>
  </si>
  <si>
    <t>Projektor multimedialny</t>
  </si>
  <si>
    <t>Tablica interaktywna My Board</t>
  </si>
  <si>
    <t>Tablica interaktywna</t>
  </si>
  <si>
    <t>Projektor Canon LV-X310ST</t>
  </si>
  <si>
    <t>Notebook poleasingowy HP ProBook 650 G1 Core i5</t>
  </si>
  <si>
    <t>Projektor Benq MX 532 z EGIS</t>
  </si>
  <si>
    <t>Laptop Fujitsu E754</t>
  </si>
  <si>
    <t>Tablica interaktywna ESPRIT MT 80"</t>
  </si>
  <si>
    <t>Zestaw komputerowy 4 szt po 2048,00 zł</t>
  </si>
  <si>
    <t>Zestaw komputerowy 4 szt po 1769,00 zł</t>
  </si>
  <si>
    <t>Zestaw komputerowy 2szt po 2100,00 zł</t>
  </si>
  <si>
    <t>Centrala telefoniczna</t>
  </si>
  <si>
    <t xml:space="preserve">Klamka szyfrowa </t>
  </si>
  <si>
    <t>Tablica interaktywna 2 szt po 2691,00 zł</t>
  </si>
  <si>
    <t>Telewizor</t>
  </si>
  <si>
    <t>Monitor</t>
  </si>
  <si>
    <t>Rzutnik</t>
  </si>
  <si>
    <t>Projektor 5 szt po 1439,10 zł</t>
  </si>
  <si>
    <t>Drukarka Brailowska</t>
  </si>
  <si>
    <t>Klawiatura Brailowska</t>
  </si>
  <si>
    <t>Komputer  11 szt po 645,00 zł</t>
  </si>
  <si>
    <t>Monitor 11 szt po 335,00 zł</t>
  </si>
  <si>
    <t>Monitor interaktywny 2 szt po 8750,00 zł</t>
  </si>
  <si>
    <t xml:space="preserve">Monitor interaktywny </t>
  </si>
  <si>
    <t>Komputer 10 szt po 1515,00 zł</t>
  </si>
  <si>
    <t>Monitor 10 szt po 350,00 zł</t>
  </si>
  <si>
    <t>Sieć komputerowa(tp-Link EAP225 11 szt, TpLinkT1600-28PS - 3 szt,TP link TL-ER6120 - 1 szt,switch Smartch)</t>
  </si>
  <si>
    <t>Cyfrowy aparat fotograficzny</t>
  </si>
  <si>
    <t>Zestaw nagłośnieniowy</t>
  </si>
  <si>
    <t>Tablet lenovo</t>
  </si>
  <si>
    <t>Ekran przenośny</t>
  </si>
  <si>
    <t>Głośnik power audio usb/cd</t>
  </si>
  <si>
    <t>Rejestrator BCS DVR 1604Q960 wewnątrz budynku</t>
  </si>
  <si>
    <t>05.05.2017</t>
  </si>
  <si>
    <t>Kamera zewnętrzna (SP38/80/808/7476) plac zabaw</t>
  </si>
  <si>
    <t>02.09.2013</t>
  </si>
  <si>
    <t>Kamer wewnętrzna</t>
  </si>
  <si>
    <t>rzutnik</t>
  </si>
  <si>
    <t>monitor z projektorem</t>
  </si>
  <si>
    <t>monitor interaktywny</t>
  </si>
  <si>
    <t>zestaw komputerowy Plus D</t>
  </si>
  <si>
    <t xml:space="preserve">kopiarka </t>
  </si>
  <si>
    <t>system monitorujący</t>
  </si>
  <si>
    <t>monitoring telewizyjny</t>
  </si>
  <si>
    <t>instalacja alarmowa</t>
  </si>
  <si>
    <t>wizualizer</t>
  </si>
  <si>
    <t>wideodomofon</t>
  </si>
  <si>
    <t>Szkoła Podstawowa Nr 5 z oddziałami integracyjnymi</t>
  </si>
  <si>
    <t>drukarka HPLaserJet M1536</t>
  </si>
  <si>
    <t>tablica interaktywna ActivBoard</t>
  </si>
  <si>
    <t>projektor do systemu internt.DLP (zamocowany na stałe)</t>
  </si>
  <si>
    <t>telewizor SAMSUNG</t>
  </si>
  <si>
    <t>telewizor 39"LED Sharp</t>
  </si>
  <si>
    <t>wieża PIONIER</t>
  </si>
  <si>
    <t>drukarka XeroxPhaser3010</t>
  </si>
  <si>
    <t>telewizor LG 50"</t>
  </si>
  <si>
    <t xml:space="preserve">Komputer PC LG-POWER </t>
  </si>
  <si>
    <t>RouterBoard-wifi+24 port Gb LAN x 2 szt.</t>
  </si>
  <si>
    <t>telewizor TOSHIBA 32</t>
  </si>
  <si>
    <t>tablica aktywna MAC Monitor65``Android</t>
  </si>
  <si>
    <t>projektor multimedialny NEC-HDMI</t>
  </si>
  <si>
    <t>notebook TOSHIBA SAT</t>
  </si>
  <si>
    <t>Radiomagnetofon PHILIPS</t>
  </si>
  <si>
    <t>laptop HP650   x 3 szt. (2.220,-)</t>
  </si>
  <si>
    <t>laptop HP650</t>
  </si>
  <si>
    <t>notebook HP250   x 4 szt. (1.675,-)</t>
  </si>
  <si>
    <t>kalkulator z drukarką CitizenDP-350i520</t>
  </si>
  <si>
    <t>mobilny zestaw nagłaśniajęcy USB+kolumna</t>
  </si>
  <si>
    <t>notebook IBMT60</t>
  </si>
  <si>
    <t>laptop LENOVO V310</t>
  </si>
  <si>
    <t>laptop (projekt ERASMUS)</t>
  </si>
  <si>
    <t>laptop LENOVO V330 15,6FHD   x 3 szt. (3.204,-)</t>
  </si>
  <si>
    <t>Projektor Hitachi CP-EX252N</t>
  </si>
  <si>
    <t xml:space="preserve">laptop Dell Inspiron 5570 </t>
  </si>
  <si>
    <t>laptop ASUS - SonicMaster x 2 szt. (2.460,-)</t>
  </si>
  <si>
    <t>KOMPUTER STACJONARNY</t>
  </si>
  <si>
    <t>WIDEOROJEKTOR</t>
  </si>
  <si>
    <t>MONITOR INTERAKTYWNY</t>
  </si>
  <si>
    <t>KOMPUTER STACJONARNY 10 szt po 1 515,00 zł</t>
  </si>
  <si>
    <t>LAPTOP</t>
  </si>
  <si>
    <t>MONTAŻ DODATKOWYCH KAMER</t>
  </si>
  <si>
    <t>SYSTEM MONITORINGU WIZYJNEGO</t>
  </si>
  <si>
    <t>Komputer Lenovo V530s</t>
  </si>
  <si>
    <t>Laptopy szt. 2 ( wartość wszystkich)</t>
  </si>
  <si>
    <t>Laptopy szt. 3 ( wartość wszystkich)</t>
  </si>
  <si>
    <t>Projektory szt. 2 (wartość wszystkich)</t>
  </si>
  <si>
    <t>Projektory szt. 4 (wartość wszystkich)</t>
  </si>
  <si>
    <t xml:space="preserve">Projektory szt. 1 </t>
  </si>
  <si>
    <t>Komputer Dell Optiple 745</t>
  </si>
  <si>
    <t>Komputer ADA ALFA W7HC3240C3</t>
  </si>
  <si>
    <t xml:space="preserve">Telewizor LG 47 cal </t>
  </si>
  <si>
    <t>Konsoleta BEHRINGER 32 Mikser Cyfrowy</t>
  </si>
  <si>
    <t>Zestaw Telewizyjny NEC Monitor Multisyn LCD P553 55 cal OPS Digital Signage Player</t>
  </si>
  <si>
    <t>Projektor NEC M  402W HDMI</t>
  </si>
  <si>
    <t>System  sygnalizacji  napadu  i  włamania M+R</t>
  </si>
  <si>
    <t>Urządzenie  wielofunkcyjne OFFICEJET 670041N1</t>
  </si>
  <si>
    <t>System  Sygnalizacji  Przeciwpożarowej</t>
  </si>
  <si>
    <t>Odtwarzacz Blu Rey Sony BDP S185B</t>
  </si>
  <si>
    <t>System  bezprzewodowy EW 100-945-63  komplet  2  sztuki</t>
  </si>
  <si>
    <t>Smartfon Samsung Galaxy COVER3  2  sztuki</t>
  </si>
  <si>
    <t>Radiotelefon MYT Power 446 8 sztuk</t>
  </si>
  <si>
    <t>Nadajnik WIFI bezprzewodowy DMCT Show 5  sztuk</t>
  </si>
  <si>
    <t>Głowy  Robin 600+Led Wash 4  sztuki</t>
  </si>
  <si>
    <t>Smartfon Samsung Galaxy S8</t>
  </si>
  <si>
    <t>Komputer Optimal G465 ABC CE + monitor</t>
  </si>
  <si>
    <t>Serwer Asus Z77-A Z77 LGA1155</t>
  </si>
  <si>
    <t>Kom serwer księgowy Core i3 3240</t>
  </si>
  <si>
    <t>Komputer AIO LG Chromebase</t>
  </si>
  <si>
    <t>Komputer Lenovo Thinkcentre M83</t>
  </si>
  <si>
    <t>Komputer Apple iMAC 21,5”</t>
  </si>
  <si>
    <t>Komputer Actina Cosmo IM</t>
  </si>
  <si>
    <t>Drukarka fiskalna NOVITUS</t>
  </si>
  <si>
    <t>Notebook Dell Inspiron</t>
  </si>
  <si>
    <t>Notebook Dell E5510 Corei3</t>
  </si>
  <si>
    <t>Telefon komórkowy Apple iPhone 16 GB</t>
  </si>
  <si>
    <t>Telefon komórkowy  iPhone7  128 GB</t>
  </si>
  <si>
    <t>Notebook Asus R540</t>
  </si>
  <si>
    <t>Notebook IBM 4410 Core i5</t>
  </si>
  <si>
    <t>Laptop IBM T510 Core i5</t>
  </si>
  <si>
    <t>IBM T420 Core i5 (wieża)</t>
  </si>
  <si>
    <t>projektor Casio XJ-V100W, Laser LED,WXGA</t>
  </si>
  <si>
    <t>telewizor Blauberg 40LFS4002 ( do wystaw)</t>
  </si>
  <si>
    <t>System monitoringu 4 kamery, rejestrator, dysk</t>
  </si>
  <si>
    <t>Zestaw komputerowy PC G 3240/4GB/120GB</t>
  </si>
  <si>
    <t>Serwer FUJITSU T 1310 f# - 1226v3</t>
  </si>
  <si>
    <t>LAPTOP TOSHIBA C55-A-1H9</t>
  </si>
  <si>
    <t>LAPTOP HP ELITE BOOK</t>
  </si>
  <si>
    <t>LAPTOP HP</t>
  </si>
  <si>
    <t>Tabela nr 4 - Wykaz pojazdów w Gminie Cieszyn</t>
  </si>
  <si>
    <t xml:space="preserve"> Dane pojazdów</t>
  </si>
  <si>
    <t>Ubezpieczający / Ubezpieczony</t>
  </si>
  <si>
    <t>Marka</t>
  </si>
  <si>
    <t>Typ, model</t>
  </si>
  <si>
    <t>Nr podw./ nadw.</t>
  </si>
  <si>
    <t>Nrrej.</t>
  </si>
  <si>
    <t>Rodzaj pojazdu zgodnie z dowodem rejestracyjnym lub innymi dokumentami</t>
  </si>
  <si>
    <t>pojemność</t>
  </si>
  <si>
    <t>Rok prod.</t>
  </si>
  <si>
    <t>Data I rejestracji</t>
  </si>
  <si>
    <t>Ilość miejsc</t>
  </si>
  <si>
    <t>Ładowność</t>
  </si>
  <si>
    <t>Dopuszczalna masa całkowita</t>
  </si>
  <si>
    <t>Czy pojazd służy do nauki jazdy? (TAK/NIE)</t>
  </si>
  <si>
    <t>Zabezpieczenia przeciwkradzieżowe</t>
  </si>
  <si>
    <t>Suma ubezpieczenia w I roku (z VAT)</t>
  </si>
  <si>
    <t>Suma ubezpieczenia w II roku (z VAT)</t>
  </si>
  <si>
    <t>Wyposażenie dodatkowe</t>
  </si>
  <si>
    <t>Okres ubezpieczenia OC i NW</t>
  </si>
  <si>
    <t>Okres ubezpieczenia AC i KR</t>
  </si>
  <si>
    <r>
      <rPr>
        <b/>
        <sz val="14"/>
        <rFont val="Arial"/>
        <family val="2"/>
        <charset val="238"/>
      </rPr>
      <t>Zielona Karta***</t>
    </r>
    <r>
      <rPr>
        <sz val="14"/>
        <rFont val="Arial"/>
        <family val="2"/>
        <charset val="238"/>
      </rPr>
      <t xml:space="preserve"> (kraj)</t>
    </r>
  </si>
  <si>
    <t>rodzaj</t>
  </si>
  <si>
    <t>wartość</t>
  </si>
  <si>
    <t>Od</t>
  </si>
  <si>
    <t>Do</t>
  </si>
  <si>
    <t>2. Dom Spokojnej Starości</t>
  </si>
  <si>
    <t>DSS</t>
  </si>
  <si>
    <t xml:space="preserve">RENAULT </t>
  </si>
  <si>
    <t>JL TRAFIC</t>
  </si>
  <si>
    <t>VF1JLBHB67V286850</t>
  </si>
  <si>
    <t>SCIMY22</t>
  </si>
  <si>
    <t>osobowy</t>
  </si>
  <si>
    <t>15.12.2006</t>
  </si>
  <si>
    <t>3040 KG</t>
  </si>
  <si>
    <t>ALARM</t>
  </si>
  <si>
    <t>SZYNY NAJAZDOWE I KPL. ZAMOCOWANIA DLA  WÓZKÓW INWALIDZKICH</t>
  </si>
  <si>
    <t>OK.. 3000,00</t>
  </si>
  <si>
    <t>15-12-2020</t>
  </si>
  <si>
    <t>14-12-2022</t>
  </si>
  <si>
    <t>VW</t>
  </si>
  <si>
    <t>2KCADDY 1,2 TSI 63kW</t>
  </si>
  <si>
    <t>WV2ZZZ2KZBX300933</t>
  </si>
  <si>
    <t>SCI38221</t>
  </si>
  <si>
    <t>17.05.2011</t>
  </si>
  <si>
    <t>637 KG</t>
  </si>
  <si>
    <t>2000 KG</t>
  </si>
  <si>
    <t>24-05-2019</t>
  </si>
  <si>
    <t>23-05-2020</t>
  </si>
  <si>
    <t>3. Straż Miejska</t>
  </si>
  <si>
    <t>SM</t>
  </si>
  <si>
    <t>Citroen</t>
  </si>
  <si>
    <t>C3</t>
  </si>
  <si>
    <t>VF7FCKFVB26128093</t>
  </si>
  <si>
    <t>SCI68888</t>
  </si>
  <si>
    <t>IMMOBILIZER</t>
  </si>
  <si>
    <t>Skoda</t>
  </si>
  <si>
    <t>Fabia</t>
  </si>
  <si>
    <t>TMBJY16Y033804608</t>
  </si>
  <si>
    <t>SCI99JS</t>
  </si>
  <si>
    <t>Opel</t>
  </si>
  <si>
    <t>Combo</t>
  </si>
  <si>
    <t>W0L0XCF0653031622</t>
  </si>
  <si>
    <t>SCINF77</t>
  </si>
  <si>
    <t>ciężarowy</t>
  </si>
  <si>
    <t>Renault</t>
  </si>
  <si>
    <t>Trafic</t>
  </si>
  <si>
    <t>VF1FLB1B6DV437675</t>
  </si>
  <si>
    <t>SCI54410</t>
  </si>
  <si>
    <t>specjalny</t>
  </si>
  <si>
    <t xml:space="preserve">4. Szkolne Schronisko Młodzieżowe </t>
  </si>
  <si>
    <t>SSM</t>
  </si>
  <si>
    <t>Peugeot</t>
  </si>
  <si>
    <t>Boxer Minibus</t>
  </si>
  <si>
    <t>VF3ZAAMPA17061086</t>
  </si>
  <si>
    <t>SCI93KH</t>
  </si>
  <si>
    <t>alarm</t>
  </si>
  <si>
    <t>Laguna</t>
  </si>
  <si>
    <t>VF1BG4VB637025515</t>
  </si>
  <si>
    <t>SCINY60</t>
  </si>
  <si>
    <t>5. Miejski Zarząd Dróg</t>
  </si>
  <si>
    <t>MZD</t>
  </si>
  <si>
    <t>CITROEN</t>
  </si>
  <si>
    <t>BERLINGO</t>
  </si>
  <si>
    <t>VF7GB9HWC94369787</t>
  </si>
  <si>
    <t>SCI11207</t>
  </si>
  <si>
    <t>23.10.2007</t>
  </si>
  <si>
    <t>KIA</t>
  </si>
  <si>
    <t>K2500</t>
  </si>
  <si>
    <t>KNESE06327K219194</t>
  </si>
  <si>
    <t>SCIXE60</t>
  </si>
  <si>
    <t>KNESE06325K038533</t>
  </si>
  <si>
    <t>SCIGA09</t>
  </si>
  <si>
    <t>K2700</t>
  </si>
  <si>
    <t>KNESE06325K057459</t>
  </si>
  <si>
    <t>SCI20902</t>
  </si>
  <si>
    <t>KNESE06326K176875</t>
  </si>
  <si>
    <t>SCI76976</t>
  </si>
  <si>
    <t>VOLKSWAGEN</t>
  </si>
  <si>
    <t>LT 35</t>
  </si>
  <si>
    <t>WV1ZZZ2DZ5H004042</t>
  </si>
  <si>
    <t>SCI36722</t>
  </si>
  <si>
    <t>MULTICAR</t>
  </si>
  <si>
    <t>M26</t>
  </si>
  <si>
    <t>WMU2M2623XYW100193</t>
  </si>
  <si>
    <t>SCI64331</t>
  </si>
  <si>
    <t>WMU2M2623XW100475</t>
  </si>
  <si>
    <t>SCIA771</t>
  </si>
  <si>
    <t>MERCEDES</t>
  </si>
  <si>
    <t>ATEGO</t>
  </si>
  <si>
    <t>WDB9752621L487641</t>
  </si>
  <si>
    <t>SCI29263</t>
  </si>
  <si>
    <t>MAN</t>
  </si>
  <si>
    <t>TGA</t>
  </si>
  <si>
    <t>WMAH06ZZ86M447185</t>
  </si>
  <si>
    <t>SCI87513</t>
  </si>
  <si>
    <t>STAR</t>
  </si>
  <si>
    <t>MAN L82/15225LC</t>
  </si>
  <si>
    <t>SUSL82ZZ44F002460</t>
  </si>
  <si>
    <t>SCI32NL</t>
  </si>
  <si>
    <t>SUS1142AST0010802</t>
  </si>
  <si>
    <t>SCI69HV</t>
  </si>
  <si>
    <t>JELCZ</t>
  </si>
  <si>
    <t>P422SM115</t>
  </si>
  <si>
    <t>SUJP422CFR0000188</t>
  </si>
  <si>
    <t>SCI33101</t>
  </si>
  <si>
    <t>LIAZ</t>
  </si>
  <si>
    <t>110.850SA8</t>
  </si>
  <si>
    <t>SCI73YE</t>
  </si>
  <si>
    <t>LAMBORGHINI</t>
  </si>
  <si>
    <t>GRAND PRIX 95 TARGET</t>
  </si>
  <si>
    <t>L13S914WVT2345</t>
  </si>
  <si>
    <t>SCI82XM</t>
  </si>
  <si>
    <t>ciągnik rolniczy</t>
  </si>
  <si>
    <t>URSUS</t>
  </si>
  <si>
    <t>C360</t>
  </si>
  <si>
    <t>SCIY316</t>
  </si>
  <si>
    <t>KUBOTA</t>
  </si>
  <si>
    <t>POJAZD WOLNOBIEŻNY</t>
  </si>
  <si>
    <t>wolnobieżny - mikrociągnik</t>
  </si>
  <si>
    <t>NIE DOT.</t>
  </si>
  <si>
    <t>PRZYCZEPKA</t>
  </si>
  <si>
    <t>VIOLA W600</t>
  </si>
  <si>
    <t>SUCE1ASA4F1005719</t>
  </si>
  <si>
    <t>SCIVP26</t>
  </si>
  <si>
    <t>przyczepa</t>
  </si>
  <si>
    <t>PRZYCZEPA</t>
  </si>
  <si>
    <t>WARFAMA</t>
  </si>
  <si>
    <t>SCI79RJ</t>
  </si>
  <si>
    <t>MEPROZET RP/TZ1</t>
  </si>
  <si>
    <t>SCI71PS</t>
  </si>
  <si>
    <t>SCI06PN</t>
  </si>
  <si>
    <t>ZPC Świdnik</t>
  </si>
  <si>
    <t>ZPC ŚWIDNIK</t>
  </si>
  <si>
    <t>23602SE</t>
  </si>
  <si>
    <t>SCI28RS</t>
  </si>
  <si>
    <t>LAWETA</t>
  </si>
  <si>
    <t>SCI72PL</t>
  </si>
  <si>
    <t>KOMPAKTOR</t>
  </si>
  <si>
    <t>510 C</t>
  </si>
  <si>
    <t>wolnobieżny ładowarka</t>
  </si>
  <si>
    <t xml:space="preserve">JOHNSTON </t>
  </si>
  <si>
    <t>C50</t>
  </si>
  <si>
    <t>SA92V50X52068957</t>
  </si>
  <si>
    <t>wolnobieżny zamiatarka</t>
  </si>
  <si>
    <t xml:space="preserve">IVECO </t>
  </si>
  <si>
    <t>EURO CARGO</t>
  </si>
  <si>
    <t>ZCFA1GD0202426645</t>
  </si>
  <si>
    <t>SCI65161</t>
  </si>
  <si>
    <t>specjalny - zamiatarka</t>
  </si>
  <si>
    <t>_</t>
  </si>
  <si>
    <t>CATERPILLAR</t>
  </si>
  <si>
    <t xml:space="preserve">Koparka </t>
  </si>
  <si>
    <t>wolnobieżny - koparka</t>
  </si>
  <si>
    <t>BRODDSON</t>
  </si>
  <si>
    <t>wolnobieżny - zamiatarka</t>
  </si>
  <si>
    <t>WALEC DROGOWY</t>
  </si>
  <si>
    <t>BOMAG</t>
  </si>
  <si>
    <t>wolnobieżny</t>
  </si>
  <si>
    <t>WALEC CHODNIKOWY</t>
  </si>
  <si>
    <t>STAVOSTROJ</t>
  </si>
  <si>
    <t>RECYKLER DO ASFALTU</t>
  </si>
  <si>
    <t>MADRO</t>
  </si>
  <si>
    <t>SKRAPIARKA</t>
  </si>
  <si>
    <t>MELEX</t>
  </si>
  <si>
    <t>STIGA</t>
  </si>
  <si>
    <t>KOSIARKA</t>
  </si>
  <si>
    <t>TS122</t>
  </si>
  <si>
    <t>P901</t>
  </si>
  <si>
    <t>KOSIARKA ROTACYJNA</t>
  </si>
  <si>
    <t>BRUNI</t>
  </si>
  <si>
    <t>KOSIARKA DO SKARP I POBOCZY</t>
  </si>
  <si>
    <t>STARK</t>
  </si>
  <si>
    <t>Głowacz</t>
  </si>
  <si>
    <t>G3</t>
  </si>
  <si>
    <t>SZ9G30000JRRB2339</t>
  </si>
  <si>
    <t>SCI0954P</t>
  </si>
  <si>
    <t xml:space="preserve">przyczepa </t>
  </si>
  <si>
    <t>08-08-2019</t>
  </si>
  <si>
    <t>Alspaw</t>
  </si>
  <si>
    <t>D10000 Estrada mobilna</t>
  </si>
  <si>
    <t>SX9EMBS3CJAWK1074</t>
  </si>
  <si>
    <t>SCI1294P</t>
  </si>
  <si>
    <t>przyczepa specjalna estrada</t>
  </si>
  <si>
    <t>09-08-2019</t>
  </si>
  <si>
    <t>Ubezpieczający i Ubezpieczony: MIASTO CIESZYN, Użytkownik: MZD</t>
  </si>
  <si>
    <t>Jupmer</t>
  </si>
  <si>
    <t>VF7YDDMGC11783971</t>
  </si>
  <si>
    <t>SCI0614E</t>
  </si>
  <si>
    <t>cieżarowy</t>
  </si>
  <si>
    <t>11-05-2010</t>
  </si>
  <si>
    <t>KNESE06327K224774</t>
  </si>
  <si>
    <t>SCI4082C</t>
  </si>
  <si>
    <t>31-10-2007</t>
  </si>
  <si>
    <t>VF77J9HXCAJ718886</t>
  </si>
  <si>
    <t>SCI7476A</t>
  </si>
  <si>
    <t>15.09.2010</t>
  </si>
  <si>
    <t>DACIA</t>
  </si>
  <si>
    <t>SANDERO</t>
  </si>
  <si>
    <t>UU15SDAG350198758</t>
  </si>
  <si>
    <t>SCI7951A</t>
  </si>
  <si>
    <t>12.08.2014</t>
  </si>
  <si>
    <t>IMMOBILIZER, ALARM</t>
  </si>
  <si>
    <t>T5</t>
  </si>
  <si>
    <t>WV3ZZZ7JZ8X001964</t>
  </si>
  <si>
    <t>SCI1925A</t>
  </si>
  <si>
    <t>YANMAR 1</t>
  </si>
  <si>
    <t>TRAKTOREK OGRODNICZY</t>
  </si>
  <si>
    <t>wolnobieżny mikrociągnik</t>
  </si>
  <si>
    <t>NIE DOT</t>
  </si>
  <si>
    <t>YANMAR 2</t>
  </si>
  <si>
    <t>TARKTOREK OGRODNICZY</t>
  </si>
  <si>
    <t>ZETOR</t>
  </si>
  <si>
    <t>MAJOR 80</t>
  </si>
  <si>
    <t>00A3K4P31UR05101</t>
  </si>
  <si>
    <t>SCI4S13</t>
  </si>
  <si>
    <t>Jelcz</t>
  </si>
  <si>
    <t>S415</t>
  </si>
  <si>
    <t>SUJP422BAS0000283</t>
  </si>
  <si>
    <t>SCI64006</t>
  </si>
  <si>
    <t>29.12.1985</t>
  </si>
  <si>
    <t>6. Zamek Cieszyn</t>
  </si>
  <si>
    <t>Fiat</t>
  </si>
  <si>
    <t>Doblo</t>
  </si>
  <si>
    <t>ZFA22300005617122</t>
  </si>
  <si>
    <t>SCI04574</t>
  </si>
  <si>
    <t>radio</t>
  </si>
  <si>
    <t>7. Urząd Miejski</t>
  </si>
  <si>
    <t>UM</t>
  </si>
  <si>
    <t>SuperB</t>
  </si>
  <si>
    <t>TMBAF93TXF9013887</t>
  </si>
  <si>
    <t>SCI75300</t>
  </si>
  <si>
    <t>28.01.2015</t>
  </si>
  <si>
    <t>alarm, centarlny zamek, imobilaiser</t>
  </si>
  <si>
    <t>VF1JLBHB68V311155</t>
  </si>
  <si>
    <t>SCI00030</t>
  </si>
  <si>
    <t>22.01.2008</t>
  </si>
  <si>
    <t>OSP Cieszyn Bobrek
ul. Tadeusza Kościuszki 3, 43-400 Cieszyn</t>
  </si>
  <si>
    <t>Ford</t>
  </si>
  <si>
    <t>Transit</t>
  </si>
  <si>
    <t>WF0LXXBDFL4Y89912</t>
  </si>
  <si>
    <t>SCI33WW</t>
  </si>
  <si>
    <t>specjalny - pożarniczy</t>
  </si>
  <si>
    <t xml:space="preserve">UM </t>
  </si>
  <si>
    <t>IVECO</t>
  </si>
  <si>
    <t>Eurocargo</t>
  </si>
  <si>
    <t>ZCFB1LM84E2620527</t>
  </si>
  <si>
    <t>SCI66616</t>
  </si>
  <si>
    <t>15 t</t>
  </si>
  <si>
    <t>immobilizer</t>
  </si>
  <si>
    <t>Niewiadów</t>
  </si>
  <si>
    <t>B750 E2012V</t>
  </si>
  <si>
    <t>SWNB750008E037901</t>
  </si>
  <si>
    <t>SCI76RT</t>
  </si>
  <si>
    <t>przyczepa lekka</t>
  </si>
  <si>
    <t>ZCFB1LM84E2620415</t>
  </si>
  <si>
    <t>SCI70470</t>
  </si>
  <si>
    <t>OSP Cieszyn-Pastwiska
ul. Hażlaska 135, 43-400 Cieszyn</t>
  </si>
  <si>
    <t>OSP Cieszyn-Mnisztwo
ul. Gen. Józefa Hallera 161, 43-400 Cieszyn</t>
  </si>
  <si>
    <t>FORD</t>
  </si>
  <si>
    <t>TRANSIT DC460 EF</t>
  </si>
  <si>
    <t>WF0NXXTTFNAR51980</t>
  </si>
  <si>
    <t>SCI41010</t>
  </si>
  <si>
    <t>SCANIA</t>
  </si>
  <si>
    <t>P360 CB4X4EHZ</t>
  </si>
  <si>
    <t>YS2P4X40002073839</t>
  </si>
  <si>
    <t>SCI61483</t>
  </si>
  <si>
    <t>OSP Cieszyn-Marklowice
ul. Zagrodowa 2, 43-400 Cieszyn</t>
  </si>
  <si>
    <t>LUBLIN</t>
  </si>
  <si>
    <t>SUL352417Y0068960</t>
  </si>
  <si>
    <t>SCIK754</t>
  </si>
  <si>
    <t>OSP Cieszyn-Krasna
ul. Bielska 160A, 43-400 Cieszyn</t>
  </si>
  <si>
    <t>VOLVO</t>
  </si>
  <si>
    <t>FL614</t>
  </si>
  <si>
    <t>YB1E4C4A8VB178301</t>
  </si>
  <si>
    <t>SCIU199</t>
  </si>
  <si>
    <t>OSP Cieszyn-Boguszowice
ul. Frysztacka 131, 43-400 Cieszyn</t>
  </si>
  <si>
    <t xml:space="preserve">VOLVO </t>
  </si>
  <si>
    <t>FL 614</t>
  </si>
  <si>
    <t>YB1E6A4A2MB471124</t>
  </si>
  <si>
    <t>SCI21113</t>
  </si>
  <si>
    <t>Miasto Cieszyn</t>
  </si>
  <si>
    <t>Kangoo</t>
  </si>
  <si>
    <t>VF1FW18M551862700</t>
  </si>
  <si>
    <t>SCI0660E</t>
  </si>
  <si>
    <t>19-11-2014</t>
  </si>
  <si>
    <t>MDB3 D</t>
  </si>
  <si>
    <t>VF640K865KB001134</t>
  </si>
  <si>
    <t>SCI0998F</t>
  </si>
  <si>
    <t>21-08-2019</t>
  </si>
  <si>
    <t>Tabela nr 6</t>
  </si>
  <si>
    <t>INFORMACJA O MAJĄTKU TRWAŁYM</t>
  </si>
  <si>
    <t>Jednostka</t>
  </si>
  <si>
    <t>Urządzenia i wyposażenie</t>
  </si>
  <si>
    <t>W tym zbiory biblioteczne</t>
  </si>
  <si>
    <t>W tym Dzieła sztuki i mienie zabytkowe</t>
  </si>
  <si>
    <t>Urząd Miejski</t>
  </si>
  <si>
    <t>150 000,00 zł maszyny i urządzenia drukarskie, wartość odtworzeniowa</t>
  </si>
  <si>
    <t xml:space="preserve">Książnica Cieszyńska </t>
  </si>
  <si>
    <t>Regały Szersznikowskie 74 410,00 zł</t>
  </si>
  <si>
    <t xml:space="preserve">Miejski Zarząd Dróg </t>
  </si>
  <si>
    <t>Przedszkole nr 1</t>
  </si>
  <si>
    <t>Tabela nr 7 - Wykaz maszyn i urządzeń do ubezpieczenia od uszkodzeń (od wszystkich ryzyk)</t>
  </si>
  <si>
    <t>Nazwa maszyny (urządzenia)</t>
  </si>
  <si>
    <t>Numer seryjny</t>
  </si>
  <si>
    <t>Moc, wydajność, cinienie</t>
  </si>
  <si>
    <t>Producent</t>
  </si>
  <si>
    <t xml:space="preserve">opis zabezpieczeń przed awarią (dodatkowe do wymaganych przepisami lub zaleceniami producenta)                 </t>
  </si>
  <si>
    <t>Czy maszyna (urządzenie) jest eksploatowana pod ziemią? (TAK/NIE)</t>
  </si>
  <si>
    <t>Miejsce ubezpieczenia (adres)</t>
  </si>
  <si>
    <t>CENTRALA WENTYLACYJNA NAWIEWNA BO-08-1(50)-L</t>
  </si>
  <si>
    <t>C2334/98</t>
  </si>
  <si>
    <t>1870m3/h</t>
  </si>
  <si>
    <t>VBWCLIMA</t>
  </si>
  <si>
    <t>PRESOSTAT FILTRA, PRESOSTAT SILNIKA</t>
  </si>
  <si>
    <t>TAK W PRZYZIEMIU</t>
  </si>
  <si>
    <t>UL. MICKIEWICZA 13 43-400 CIESZYN</t>
  </si>
  <si>
    <t>KOCIOŁ GAZ GAS 312-7-T</t>
  </si>
  <si>
    <t>Z7032900</t>
  </si>
  <si>
    <t>80-135KW (MOC)</t>
  </si>
  <si>
    <t>BRUGMAN-POLSKA</t>
  </si>
  <si>
    <t>ZABEZPIECZENIE NISKIEGO POZIOMU WODY W KOTLE</t>
  </si>
  <si>
    <t>Z70329002</t>
  </si>
  <si>
    <t>80-135 KW (MOC)</t>
  </si>
  <si>
    <t>POMPA UPSD 50-30/4F</t>
  </si>
  <si>
    <t>400V/160W</t>
  </si>
  <si>
    <t>GRUNDFOSS</t>
  </si>
  <si>
    <t>BEZPIECZNIK W REGULATORZE</t>
  </si>
  <si>
    <t>POPMPA UPSD 50-30/4F</t>
  </si>
  <si>
    <t>REFLE S500 - 2SZT.</t>
  </si>
  <si>
    <t>480L/64,4KW</t>
  </si>
  <si>
    <t>REFLE</t>
  </si>
  <si>
    <t>POMPA UPE 25/80 - 3 SZT.</t>
  </si>
  <si>
    <t>230V/250W</t>
  </si>
  <si>
    <t>POMPA 25POE 80C MEGA</t>
  </si>
  <si>
    <t>P1423</t>
  </si>
  <si>
    <t>230V/140W</t>
  </si>
  <si>
    <t>LFP</t>
  </si>
  <si>
    <t>POMPA UP 20-30N</t>
  </si>
  <si>
    <t>230V/75W</t>
  </si>
  <si>
    <t xml:space="preserve">urządzenie do przemieszczania osób niepełnosprawnych </t>
  </si>
  <si>
    <t>nr ewidencyjny - 3002010220    nr fabryczny - 8514613</t>
  </si>
  <si>
    <t>udźwig - 400 kg</t>
  </si>
  <si>
    <t>CIBES</t>
  </si>
  <si>
    <t>Przedszkole nr 7</t>
  </si>
  <si>
    <t>Gazowy kocioł kondensacyjny CO De Dietrich</t>
  </si>
  <si>
    <t>1506911117100</t>
  </si>
  <si>
    <t>De Dietrich</t>
  </si>
  <si>
    <t>Cieszyn. Hallera 163</t>
  </si>
  <si>
    <t>Przedszkole nr 8</t>
  </si>
  <si>
    <t>kocioł wodno gazowy</t>
  </si>
  <si>
    <t>RR21B/1999</t>
  </si>
  <si>
    <t>70KW</t>
  </si>
  <si>
    <t>JUBAM</t>
  </si>
  <si>
    <t xml:space="preserve">COROCZNY PRZEGLĄD </t>
  </si>
  <si>
    <t>w piwnicy</t>
  </si>
  <si>
    <t>Bojler gazowy</t>
  </si>
  <si>
    <t>Przedszkole nr 9</t>
  </si>
  <si>
    <t>piec gazowy CO</t>
  </si>
  <si>
    <t>ZW 24-2 DU 658000317</t>
  </si>
  <si>
    <t>24 KW</t>
  </si>
  <si>
    <t>junkers</t>
  </si>
  <si>
    <t>serwis 1 raz w roku</t>
  </si>
  <si>
    <t>ul. Bucewicza 25, Cieszyn</t>
  </si>
  <si>
    <t>15.</t>
  </si>
  <si>
    <t>klimatyzatory ROTENSO</t>
  </si>
  <si>
    <t>Moniuszki 13</t>
  </si>
  <si>
    <t>16.</t>
  </si>
  <si>
    <t>Trzanowskiego 2</t>
  </si>
  <si>
    <t xml:space="preserve">Drzwi automatyczne szklane </t>
  </si>
  <si>
    <t>UM-1/105/002</t>
  </si>
  <si>
    <t>Dorma</t>
  </si>
  <si>
    <t>Rynek 1</t>
  </si>
  <si>
    <t>Klimatyzacja</t>
  </si>
  <si>
    <t>UM-VI/653/00011</t>
  </si>
  <si>
    <t>Rotenso</t>
  </si>
  <si>
    <t>Kochanowskiego 14</t>
  </si>
  <si>
    <t>UM-VI/653/00012</t>
  </si>
  <si>
    <t>UM-VI/653/00013</t>
  </si>
  <si>
    <t>Urządzenia chłodnicze (chiller + instalacja glikolowa)</t>
  </si>
  <si>
    <t>YORK</t>
  </si>
  <si>
    <t>Razem maszyny i urządzenia</t>
  </si>
  <si>
    <t>Tabela nr 7 a - Wykaz maszyn i urządzeń - casco maszyn</t>
  </si>
  <si>
    <t>ROLBA - samojezdna maszyna do pielęgnacji i konserwacji lodu - HWS</t>
  </si>
  <si>
    <t>0424</t>
  </si>
  <si>
    <t>23,5kW</t>
  </si>
  <si>
    <t>WM Maschinenbau - Costruzione Macchinari Blumau - (BZ) - Prato Israco</t>
  </si>
  <si>
    <t>Okresowe przeglądy techniczne wymagane przez producenta wg książki serwisowej</t>
  </si>
  <si>
    <t>Zestaw Honda F720 do pielęgnacji boisk ze sztucznej trawy</t>
  </si>
  <si>
    <t>ZESTAW</t>
  </si>
  <si>
    <t>WG. OFERTY Z DN. 20.09.2013 R.</t>
  </si>
  <si>
    <t>HONDA</t>
  </si>
  <si>
    <t>bieżąca konserwacja</t>
  </si>
  <si>
    <t>Tabela nr 8</t>
  </si>
  <si>
    <t>WYKAZ LOKALIZACJI, W KTÓRYCH PROWADZONA JEST DZIAŁALNOŚĆ ORAZ LOKALIZACJI, GDZIE ZNAJDUJE SIĘ MIENIE NALEŻĄCE DO JEDNOSTEK GMINY CIESZYN (nie wykazane w załączniku nr 1 - poniższy wykaz nie musi być pełnym wykazem lokalizacji)</t>
  </si>
  <si>
    <t>Lp</t>
  </si>
  <si>
    <t>Lokalizacja (adres)</t>
  </si>
  <si>
    <t>Zabezpieczenia (znane zabezpieczenia p-poż i przeciw kradzieżowe)</t>
  </si>
  <si>
    <t>1.</t>
  </si>
  <si>
    <t>8 gaśnic proszkowych, 4 hydranty, system czujek i powiadamiania Straży Pożarnej, agencji ochrony, monitoring całodobowy wizyjny, system alarmowy – antywłamaniowy</t>
  </si>
  <si>
    <t>2.</t>
  </si>
  <si>
    <t>43-400 Cieszyn, ul. Wąska 2</t>
  </si>
  <si>
    <t>1 gaśnica proszkowa, kraty antywłamaniowe w oknach i drzwiach</t>
  </si>
  <si>
    <t>3.</t>
  </si>
  <si>
    <t>43-400 Cieszyn, ul. Cienciały 1</t>
  </si>
  <si>
    <t>4.</t>
  </si>
  <si>
    <t>43-400 Cieszyn, ul. Kamienna 3c</t>
  </si>
  <si>
    <t>2 gaśnice proszkowe, rolety antywłamaniowe w oknach i drzwiach</t>
  </si>
  <si>
    <t>5.</t>
  </si>
  <si>
    <t>43-400 Cieszyn, ul. Srebrna 6</t>
  </si>
  <si>
    <t>1 gaśnica proszkowa, podwójne drzwi</t>
  </si>
  <si>
    <t>Zamek Cieszyn, Cieszyn, ul. Zamkowa 3</t>
  </si>
  <si>
    <t>wynajmowany lokal na godziny</t>
  </si>
  <si>
    <t>Piwnica Pod Aniołami, Cieszyn, ul. Szersznika 3</t>
  </si>
  <si>
    <t>użyczony lokal</t>
  </si>
  <si>
    <t>Szkoła Podstawowa nr 2, Cieszyn, ul. Chopina 37</t>
  </si>
  <si>
    <t>Kass Strelnice, Czeski Cieszyn, ul. Strelnicni 256/1, Czechy lokale zastępcze na czas remontu, czyli do ok.. maja, czerwca 2018</t>
  </si>
  <si>
    <t>Uniwersytet Śląski w Cieszynie, ul. Bielska 62</t>
  </si>
  <si>
    <t>Schronisko Młodzieżowe, Cieszyn, ul. Błogocka 24</t>
  </si>
  <si>
    <t>dwa zamki w drzwiach, kraty w oknach na parterze,umowa monitoringu z agencją ochrony, dozór pracowniczy w czasie gdy budynek czynny (otwarty),                hydranty, gaśnice,</t>
  </si>
  <si>
    <t>43-400 Cieszyn, ul. Srebrna 1</t>
  </si>
  <si>
    <t>dwa zamki w drzwiach</t>
  </si>
  <si>
    <t>Teren Gmina Cieszyn</t>
  </si>
  <si>
    <t>Przedszkole nr 17</t>
  </si>
  <si>
    <t>Przedszkolny plac zabaw w strefie rekreacji i wypoczynku osiedla Marklowice</t>
  </si>
  <si>
    <t>ogrodzenie z siatki, bramka zamykana na klucz</t>
  </si>
  <si>
    <t>43-400 Cieszyn , ul. Ratuszowa 1</t>
  </si>
  <si>
    <t>SKŁADOWISKO ODPADÓW OBOJĘTNYCH W FAZIE ZAMYKANIA UL. FRYSZTACKA W CIESZYNIE</t>
  </si>
  <si>
    <t>KŁÓDKA NA BRAMIE (9 RAPERÓW POMIAROWYCH)</t>
  </si>
  <si>
    <t>SKŁADOWISKO ZAMKNIĘTE UL. KOŚCIUSZKI W CIESZYNIE</t>
  </si>
  <si>
    <t>ŁĄKA ( 5 REPERÓW POMIAROWYCH)</t>
  </si>
  <si>
    <t>WIATA DW UL. LIBURNIA 4 W CIESZYNIE</t>
  </si>
  <si>
    <t>KŁÓDKI</t>
  </si>
  <si>
    <t>WIATA SOLNA</t>
  </si>
  <si>
    <t>ZAMEK</t>
  </si>
  <si>
    <t>WIATA Dzo</t>
  </si>
  <si>
    <t>KŁÓDKI, ZAMKI</t>
  </si>
  <si>
    <t>6.</t>
  </si>
  <si>
    <t>ŁĄCZNA KWOTA: 126 039,83 (BEZ WARTOŚCI SKŁADOWISK) UJĘTE W ŚRODKACH TRWAŁYCH</t>
  </si>
  <si>
    <t>7.</t>
  </si>
  <si>
    <t>CIESZYN UL. KATOWICKA TARGOWISKO PRZEMYSŁOWE</t>
  </si>
  <si>
    <t>KŁÓDKI, GAŚNICE</t>
  </si>
  <si>
    <t>8.</t>
  </si>
  <si>
    <t>CIESZYN UL. STAWOWA 6</t>
  </si>
  <si>
    <t>ZAMKI, SYSTEM SYGNALIZACJI POŻARU, GAŚNICE</t>
  </si>
  <si>
    <t>9.</t>
  </si>
  <si>
    <t>CIESZYN UL. STAWOWA 12</t>
  </si>
  <si>
    <t>10.</t>
  </si>
  <si>
    <t>CIESZYN UL. STAWOWA 14</t>
  </si>
  <si>
    <t>11.</t>
  </si>
  <si>
    <t>CIESZYN UL. SARKANDRA 3</t>
  </si>
  <si>
    <t>ZAMKI, GAŚNICE</t>
  </si>
  <si>
    <t>Teatr im Adama Mickiewicza</t>
  </si>
  <si>
    <t>Biblioteka  Miejska Cieszyn, ul. Głęboka 15</t>
  </si>
  <si>
    <t xml:space="preserve">System sygnalizacji Ppoż                  </t>
  </si>
  <si>
    <t>Zespół Pieśni i Tańca Ziemi Cieszyńskiej im Janiny Marcinkowej</t>
  </si>
  <si>
    <t>43 - 400 Cieszyn, ul. Stary Targ 4</t>
  </si>
  <si>
    <t>brak specjalistycznego zabezpieczenia, jedyne zabezpieczenie to zamykane pod klucz drzwi do każdego pomieszczenie</t>
  </si>
  <si>
    <t>Rynek 1 / Srebrna 2</t>
  </si>
  <si>
    <t>System monitoringu czujnikami ruch oraz czujnikami p.poż. wraz z monitoringiem wizyjnym w zakresie wejścia głównego oraz Referatu Podatków</t>
  </si>
  <si>
    <t>Ratuszowa 1</t>
  </si>
  <si>
    <t xml:space="preserve">System monitoringu czujnikami ruch oraz czujnikami p.poż. </t>
  </si>
  <si>
    <t>System monitoringu czujnikami ruch oraz czujnikami p.poż. wraz z monitoringiem wizyjnym w zakresie wejścia głównego (online - Straż Miejska)</t>
  </si>
  <si>
    <t xml:space="preserve">Wzgórze Zamkowe </t>
  </si>
  <si>
    <t>SP nr 5</t>
  </si>
  <si>
    <t>Sale gimnastyczne w Schronisku Młodzieżowym, 43-400 Cieszyn, ul. Błogocka 24</t>
  </si>
  <si>
    <t>gaśnice / monitoring</t>
  </si>
  <si>
    <t>Basen pływacki,kryty przy Szkole Podstawowej Nr 4 w Cieszynie, pl. Wolności 7A</t>
  </si>
  <si>
    <t>hydranty, gaśnice / monitoring</t>
  </si>
  <si>
    <t>Basen pływacki, kryty przy UŚ w Cieszynie, ul. Ignacego Paderewskiego 9</t>
  </si>
  <si>
    <t>Przedszkole nr 16</t>
  </si>
  <si>
    <t>Przedszkole nr 16 Ul. bielska 75 Cieszyn</t>
  </si>
  <si>
    <t>gaśnice, hydranty, kraty w oknach niektórych pomieszczeń, lokator w mieszkaniu służbowym w budynku przedszkola</t>
  </si>
  <si>
    <t>Tabela nr 5 - Szkodowość w Gminie Cieszyn w latach 2016 - 2019</t>
  </si>
  <si>
    <t>Zagregowana szkodowość za ostanie 4 lata.</t>
  </si>
  <si>
    <t>Odpowiedzialność cywilna posiadaczy pojazdów mechanicznych</t>
  </si>
  <si>
    <t>Autocasco</t>
  </si>
  <si>
    <t>Ubezpieczenie mienie od ognia i innych zdarzeń losowych wraz z szybami</t>
  </si>
  <si>
    <t>Ubezpieczenie mienia o kradzieży z włamaniem i rabunku wraz z dewastacją</t>
  </si>
  <si>
    <t>Ubezpieczenie sprzętu elektronicznego od wszystkich ryzyk</t>
  </si>
  <si>
    <t xml:space="preserve">Ubezpieczenie odpowiedzialności cywilnej w tym z tytułu zarządzania i administrowania drogami </t>
  </si>
  <si>
    <t>Niniejsza historia szkodowa została opracowana na podstawie zaświadczeń ubezpieczycieli za okres od 01.01.2016 r. do 29.08.2019 r.</t>
  </si>
  <si>
    <t>Data</t>
  </si>
  <si>
    <t>Liczba szkód</t>
  </si>
  <si>
    <t>Suma wypłaconych odszkodowań</t>
  </si>
  <si>
    <t>Krótki opis szkód / ubezpieczony</t>
  </si>
  <si>
    <t>OC p.p.m</t>
  </si>
  <si>
    <t>brak szkód</t>
  </si>
  <si>
    <t xml:space="preserve">Ubezpieczenie mienia od ognia i innych zdarzeń losowych (w tym w ryzyku szyb). </t>
  </si>
  <si>
    <t>Budowle, infrastruktura, budynki, środki trwałe i niskocenne</t>
  </si>
  <si>
    <r>
      <rPr>
        <sz val="12"/>
        <rFont val="Calibri"/>
        <family val="2"/>
        <charset val="238"/>
      </rPr>
      <t xml:space="preserve">1 szkoda w wysokości </t>
    </r>
    <r>
      <rPr>
        <b/>
        <sz val="12"/>
        <rFont val="Calibri"/>
        <family val="2"/>
        <charset val="238"/>
      </rPr>
      <t>132.609,29 zł</t>
    </r>
    <r>
      <rPr>
        <sz val="12"/>
        <rFont val="Calibri"/>
        <family val="2"/>
        <charset val="238"/>
      </rPr>
      <t xml:space="preserve"> dotyczą Biblioteki Miejskiej - awaria nagrzewnicy-elementu wentylacji oraz pożar w pomieszczeniu Wypożyczalni dla dorosłych, uszkodzenie sprzętu elektronicznego, niskocenne, 13 szkód dotyczy mienia MZD - infrastruktura i budowle,  2 szkody szyby.</t>
    </r>
  </si>
  <si>
    <t xml:space="preserve">Powstanie zacieków i plam na suficie i ścianie w pokoju nr 6 wskutek awarii kanalizacji; Uszkodzenie drukarki wskutek dostania się do urządzenia mikroskopijnego ciała obcego
Zniszczenie balustrady wokół orkiestrionu w parku wskutek aktu wandalizmu.; Oderwanie się tynku z sufitu w sali zabaw i zajęć w budynku przedszkola Uszkodzenie (pęknięcie) szyb w sali gimnastycznej.; Zalanie pomieszczeń w budynku szkoły wskutek pęknięcia rury doprowadzającej wodę do pisuarów w toalecie chłopców; Uszkodzenie okna oraz dolnej części rynny prawdopodobnie wskutek aktu wandalizmu dokonanego przez nieznanych sprawców; Uszkodzenie ścian oraz dachu w sali gimnastycznej  wskutek nawałnicy; Zalanie najniższej kondygnacji  budynku przedszkola oraz ścian i sufitów na najwyższej kondygnacji wskutek długotrwałych i intensywnych opadów deszczu; Zalanie dolnej kondygnacji przedszkola w wyniku wybicia kanalizacji podczas gwałtownych opadów deszczu.; Zalanie sufitu w sali przedszkolnej oraz magnetofonu, płyty CD i pomocy dydaktycznych wskutek ulewnych deszczy; Uszkodzenie ściany w magazynie szkolnym poprzez intensywne opady dnia poprzedniego.; Uszkodzenie altany wskutek pożaru; Zniszczenie ogrodzenia wskutek uderzenia przez pojazd. ; Uszkodzenie budynku gospodarczego wskutek odłamania wielkiego konaru drzewa, który upadł z wysokości na budynek. ; Zbicie szyby w oknie  budynku.; Uszkodzenie namiotu i rynien wskutek silnego wiatru. Wybicie szyby w drzwiach wejściowych  do  budynku.
</t>
  </si>
  <si>
    <t xml:space="preserve">1 rezerwa: śnieg - 1500 zł; OPIS POZOSTAŁYCH ZDARZEŃ: Zalanie ścian wewnątrz budynku.; Zerwanie, połamanie plastikowych osłon balustrad na balkonach i tarasach budynku oraz zerwanie okucia z murka ogniowego na dachu budynku wskutek silnego i porywistego wiatru.; Zniszczenie słupa ogrodzenia oraz dwóch przęseł przez pojazd.; Połamanie oprawek okularów podczas lekcji wychowania fizycznego. ; Zalanie najniższej kondygnacji budynku przedszkola wskutek ulewnych deszczy.; Uszkodzenie  płyt elewacyjnych  z piaskowca na budynku w wyniku najechania nieustalonego pojazdu ciężarowego.; Uszkodzenie urządzeń sportowych - piłko chwytów wskutek działania silnego wiatru; Zniszczenie dwóch pawilonów ogrodowych wskutek działania silnego wiatru (trąba powietrzna); Uszkodzenie windy głównej w budynku, systemu sygnalizacji pożarowej ( centrala), oświetlenia ewakuacyjnego, systemu monitoringu oraz klimatyzatora wskutek wyładowania atmosferycznego podczas burzy.
</t>
  </si>
  <si>
    <r>
      <rPr>
        <sz val="12"/>
        <rFont val="Calibri"/>
        <family val="2"/>
        <charset val="238"/>
      </rPr>
      <t xml:space="preserve">Rezerwy na  niewypłacone odszkodowani i świadczenia: </t>
    </r>
    <r>
      <rPr>
        <b/>
        <sz val="12"/>
        <rFont val="Calibri"/>
        <family val="2"/>
        <charset val="238"/>
      </rPr>
      <t xml:space="preserve">brak </t>
    </r>
  </si>
  <si>
    <t xml:space="preserve">brak </t>
  </si>
  <si>
    <t xml:space="preserve">Kradzież jednej ławki oraz listew z drugiej ławki </t>
  </si>
  <si>
    <r>
      <rPr>
        <sz val="12"/>
        <rFont val="Calibri"/>
        <family val="2"/>
        <charset val="238"/>
      </rPr>
      <t xml:space="preserve">Rezerwy na  niewypłacone odszkodowani i świadczenia: </t>
    </r>
    <r>
      <rPr>
        <b/>
        <sz val="12"/>
        <rFont val="Calibri"/>
        <family val="2"/>
        <charset val="238"/>
      </rPr>
      <t>brak</t>
    </r>
  </si>
  <si>
    <t>brak rezerw, 5 szkód: brak winy ubezpieczonego</t>
  </si>
  <si>
    <t>brak rezerw, 26 szkód: brak winy ubezpieczonego</t>
  </si>
  <si>
    <t>brak rezerw, 9 szkód: brak winy ubezpieczonego</t>
  </si>
  <si>
    <t>rezerwy: 4 szkody na 13.872,86 zł(częściowo wypłacone), 8 szkód: brak winy ubezpieczonego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</si>
</sst>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quot; zł&quot;_-;\-* #,##0.00&quot; zł&quot;_-;_-* \-??&quot; zł&quot;_-;_-@_-"/>
    <numFmt numFmtId="165" formatCode="#,##0.00&quot; zł&quot;"/>
    <numFmt numFmtId="166" formatCode="d/mm/yyyy"/>
    <numFmt numFmtId="167" formatCode="#,##0.00\ _z_ł"/>
    <numFmt numFmtId="168" formatCode="[$-415]yyyy\-mm\-dd"/>
    <numFmt numFmtId="169" formatCode="d\.mm\.yyyy"/>
    <numFmt numFmtId="170" formatCode="#,##0.00\ [$zł-415];[Red]\-#,##0.00\ [$zł-415]"/>
    <numFmt numFmtId="171" formatCode="\ #,##0.00&quot; zł &quot;;\-#,##0.00&quot; zł &quot;;&quot; -&quot;#&quot; zł &quot;;@\ "/>
    <numFmt numFmtId="172" formatCode="#,##0.00&quot; zł&quot;;[Red]\-#,##0.00&quot; zł&quot;"/>
  </numFmts>
  <fonts count="47" x14ac:knownFonts="1">
    <font>
      <sz val="10"/>
      <name val="Arial"/>
      <charset val="238"/>
    </font>
    <font>
      <sz val="10"/>
      <name val="Arial CE"/>
      <charset val="238"/>
    </font>
    <font>
      <sz val="10"/>
      <name val="Arial"/>
      <family val="2"/>
      <charset val="238"/>
    </font>
    <font>
      <sz val="11"/>
      <color rgb="FF000000"/>
      <name val="Calibri"/>
      <family val="2"/>
      <charset val="238"/>
    </font>
    <font>
      <sz val="18"/>
      <name val="Calibri"/>
      <family val="2"/>
      <charset val="238"/>
    </font>
    <font>
      <b/>
      <sz val="18"/>
      <name val="Calibri"/>
      <family val="2"/>
      <charset val="238"/>
    </font>
    <font>
      <b/>
      <sz val="12"/>
      <name val="Arial"/>
      <family val="2"/>
      <charset val="238"/>
    </font>
    <font>
      <sz val="12"/>
      <name val="Arial"/>
      <family val="2"/>
      <charset val="238"/>
    </font>
    <font>
      <sz val="18"/>
      <color rgb="FF000000"/>
      <name val="Calibri"/>
      <family val="2"/>
      <charset val="238"/>
    </font>
    <font>
      <sz val="12"/>
      <name val="Calibri"/>
      <family val="2"/>
      <charset val="238"/>
    </font>
    <font>
      <u/>
      <sz val="10"/>
      <color rgb="FF0000FF"/>
      <name val="Arial"/>
      <family val="2"/>
      <charset val="238"/>
    </font>
    <font>
      <u/>
      <sz val="18"/>
      <color rgb="FF0000FF"/>
      <name val="Arial"/>
      <family val="2"/>
      <charset val="238"/>
    </font>
    <font>
      <sz val="16"/>
      <name val="Arial"/>
      <family val="2"/>
      <charset val="238"/>
    </font>
    <font>
      <b/>
      <sz val="20"/>
      <name val="Arial"/>
      <family val="2"/>
      <charset val="238"/>
    </font>
    <font>
      <sz val="14"/>
      <name val="Arial"/>
      <family val="2"/>
      <charset val="238"/>
    </font>
    <font>
      <b/>
      <sz val="16"/>
      <name val="Arial"/>
      <family val="2"/>
      <charset val="238"/>
    </font>
    <font>
      <i/>
      <sz val="16"/>
      <name val="Arial"/>
      <family val="2"/>
      <charset val="238"/>
    </font>
    <font>
      <b/>
      <sz val="14"/>
      <name val="Arial"/>
      <family val="2"/>
      <charset val="238"/>
    </font>
    <font>
      <sz val="16"/>
      <color rgb="FFFF0000"/>
      <name val="Arial"/>
      <family val="2"/>
      <charset val="238"/>
    </font>
    <font>
      <sz val="14"/>
      <color rgb="FFFF0000"/>
      <name val="Arial"/>
      <family val="2"/>
      <charset val="238"/>
    </font>
    <font>
      <b/>
      <sz val="20"/>
      <color rgb="FFFF0000"/>
      <name val="Arial"/>
      <family val="2"/>
      <charset val="238"/>
    </font>
    <font>
      <b/>
      <sz val="16"/>
      <color rgb="FFFF0000"/>
      <name val="Arial"/>
      <family val="2"/>
      <charset val="238"/>
    </font>
    <font>
      <b/>
      <sz val="14"/>
      <color rgb="FFFF0000"/>
      <name val="Arial"/>
      <family val="2"/>
      <charset val="238"/>
    </font>
    <font>
      <b/>
      <i/>
      <sz val="16"/>
      <color rgb="FFFF0000"/>
      <name val="Arial"/>
      <family val="2"/>
      <charset val="238"/>
    </font>
    <font>
      <sz val="16"/>
      <color rgb="FF000000"/>
      <name val="Arial"/>
      <family val="2"/>
      <charset val="238"/>
    </font>
    <font>
      <b/>
      <sz val="20"/>
      <color rgb="FF000000"/>
      <name val="Arial"/>
      <family val="2"/>
      <charset val="238"/>
    </font>
    <font>
      <b/>
      <i/>
      <sz val="16"/>
      <name val="Arial"/>
      <family val="2"/>
      <charset val="238"/>
    </font>
    <font>
      <vertAlign val="superscript"/>
      <sz val="16"/>
      <name val="Arial"/>
      <family val="2"/>
      <charset val="238"/>
    </font>
    <font>
      <b/>
      <sz val="9"/>
      <color rgb="FF000000"/>
      <name val="Tahoma"/>
      <family val="2"/>
      <charset val="238"/>
    </font>
    <font>
      <sz val="9"/>
      <color rgb="FF000000"/>
      <name val="Tahoma"/>
      <family val="2"/>
      <charset val="238"/>
    </font>
    <font>
      <b/>
      <i/>
      <sz val="12"/>
      <name val="Arial"/>
      <family val="2"/>
      <charset val="238"/>
    </font>
    <font>
      <sz val="12"/>
      <color rgb="FF000000"/>
      <name val="Arial"/>
      <family val="2"/>
      <charset val="238"/>
    </font>
    <font>
      <b/>
      <sz val="12"/>
      <color rgb="FFFF0000"/>
      <name val="Arial"/>
      <family val="2"/>
      <charset val="238"/>
    </font>
    <font>
      <i/>
      <sz val="12"/>
      <name val="Arial"/>
      <family val="2"/>
      <charset val="238"/>
    </font>
    <font>
      <b/>
      <i/>
      <sz val="14"/>
      <name val="Arial"/>
      <family val="2"/>
      <charset val="238"/>
    </font>
    <font>
      <sz val="14"/>
      <name val="Calibri"/>
      <family val="2"/>
      <charset val="238"/>
    </font>
    <font>
      <sz val="16"/>
      <name val="Calibri"/>
      <family val="2"/>
      <charset val="238"/>
    </font>
    <font>
      <b/>
      <sz val="16"/>
      <name val="Calibri"/>
      <family val="2"/>
      <charset val="238"/>
    </font>
    <font>
      <sz val="10"/>
      <name val="Calibri"/>
      <family val="2"/>
      <charset val="238"/>
    </font>
    <font>
      <b/>
      <sz val="10"/>
      <name val="Calibri"/>
      <family val="2"/>
      <charset val="238"/>
    </font>
    <font>
      <b/>
      <i/>
      <sz val="10"/>
      <name val="Calibri"/>
      <family val="2"/>
      <charset val="238"/>
    </font>
    <font>
      <b/>
      <sz val="10"/>
      <color rgb="FFFF0000"/>
      <name val="Calibri"/>
      <family val="2"/>
      <charset val="238"/>
    </font>
    <font>
      <sz val="8"/>
      <name val="Arial"/>
      <family val="2"/>
      <charset val="238"/>
    </font>
    <font>
      <b/>
      <sz val="8"/>
      <name val="Arial"/>
      <family val="2"/>
      <charset val="238"/>
    </font>
    <font>
      <b/>
      <sz val="12"/>
      <name val="Calibri"/>
      <family val="2"/>
      <charset val="238"/>
    </font>
    <font>
      <sz val="11"/>
      <name val="Calibri"/>
      <family val="2"/>
      <charset val="238"/>
    </font>
    <font>
      <sz val="10"/>
      <name val="Arial"/>
      <family val="2"/>
      <charset val="238"/>
    </font>
  </fonts>
  <fills count="12">
    <fill>
      <patternFill patternType="none"/>
    </fill>
    <fill>
      <patternFill patternType="gray125"/>
    </fill>
    <fill>
      <patternFill patternType="solid">
        <fgColor rgb="FFC0C0C0"/>
        <bgColor rgb="FFBFBFBF"/>
      </patternFill>
    </fill>
    <fill>
      <patternFill patternType="solid">
        <fgColor rgb="FFFFFF00"/>
        <bgColor rgb="FFFFFF00"/>
      </patternFill>
    </fill>
    <fill>
      <patternFill patternType="solid">
        <fgColor rgb="FF99CC00"/>
        <bgColor rgb="FF92D050"/>
      </patternFill>
    </fill>
    <fill>
      <patternFill patternType="solid">
        <fgColor rgb="FFBFBFBF"/>
        <bgColor rgb="FFC0C0C0"/>
      </patternFill>
    </fill>
    <fill>
      <patternFill patternType="solid">
        <fgColor rgb="FF00B050"/>
        <bgColor rgb="FF008080"/>
      </patternFill>
    </fill>
    <fill>
      <patternFill patternType="solid">
        <fgColor rgb="FF92D050"/>
        <bgColor rgb="FF99CC00"/>
      </patternFill>
    </fill>
    <fill>
      <patternFill patternType="solid">
        <fgColor rgb="FFFFCC00"/>
        <bgColor rgb="FFFFC000"/>
      </patternFill>
    </fill>
    <fill>
      <patternFill patternType="solid">
        <fgColor rgb="FFFFFFFF"/>
        <bgColor rgb="FFFFFFCC"/>
      </patternFill>
    </fill>
    <fill>
      <patternFill patternType="solid">
        <fgColor rgb="FFFFC000"/>
        <bgColor rgb="FFFFCC00"/>
      </patternFill>
    </fill>
    <fill>
      <patternFill patternType="solid">
        <fgColor rgb="FFFFFF99"/>
        <bgColor rgb="FFFFFFCC"/>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medium">
        <color auto="1"/>
      </top>
      <bottom style="medium">
        <color auto="1"/>
      </bottom>
      <diagonal/>
    </border>
  </borders>
  <cellStyleXfs count="14">
    <xf numFmtId="0" fontId="0" fillId="0" borderId="0"/>
    <xf numFmtId="164" fontId="46" fillId="0" borderId="0" applyBorder="0" applyProtection="0"/>
    <xf numFmtId="0" fontId="10" fillId="0" borderId="0" applyBorder="0" applyProtection="0"/>
    <xf numFmtId="0" fontId="1" fillId="0" borderId="0"/>
    <xf numFmtId="0" fontId="2" fillId="0" borderId="0"/>
    <xf numFmtId="0" fontId="3" fillId="0" borderId="0"/>
    <xf numFmtId="0" fontId="2" fillId="0" borderId="0"/>
    <xf numFmtId="0" fontId="2" fillId="0" borderId="0"/>
    <xf numFmtId="0" fontId="2" fillId="0" borderId="0"/>
    <xf numFmtId="164" fontId="46" fillId="0" borderId="0" applyBorder="0" applyProtection="0"/>
    <xf numFmtId="164" fontId="46" fillId="0" borderId="0" applyBorder="0" applyProtection="0"/>
    <xf numFmtId="164" fontId="46" fillId="0" borderId="0" applyBorder="0" applyProtection="0"/>
    <xf numFmtId="164" fontId="46" fillId="0" borderId="0" applyBorder="0" applyProtection="0"/>
    <xf numFmtId="164" fontId="46" fillId="0" borderId="0" applyBorder="0" applyProtection="0"/>
  </cellStyleXfs>
  <cellXfs count="574">
    <xf numFmtId="0" fontId="0" fillId="0" borderId="0" xfId="0"/>
    <xf numFmtId="165" fontId="13" fillId="0" borderId="1" xfId="0" applyNumberFormat="1" applyFont="1" applyBorder="1" applyAlignment="1">
      <alignment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4" fontId="12" fillId="0" borderId="1"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7" fillId="5" borderId="1" xfId="0" applyFont="1" applyFill="1" applyBorder="1" applyAlignment="1">
      <alignment horizontal="right" vertical="center" wrapText="1"/>
    </xf>
    <xf numFmtId="165" fontId="13" fillId="6" borderId="1" xfId="0" applyNumberFormat="1" applyFont="1" applyFill="1" applyBorder="1" applyAlignment="1">
      <alignment horizontal="center" vertical="center" wrapText="1"/>
    </xf>
    <xf numFmtId="165" fontId="15" fillId="5" borderId="1" xfId="0"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165" fontId="4" fillId="0" borderId="0" xfId="0" applyNumberFormat="1" applyFont="1" applyAlignment="1">
      <alignment vertical="center"/>
    </xf>
    <xf numFmtId="165" fontId="4" fillId="0" borderId="0" xfId="0" applyNumberFormat="1" applyFont="1" applyAlignment="1">
      <alignment vertical="center" wrapText="1"/>
    </xf>
    <xf numFmtId="0" fontId="5" fillId="0" borderId="0" xfId="0" applyFont="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 xfId="0" applyFont="1" applyFill="1" applyBorder="1" applyAlignment="1">
      <alignment horizontal="center" vertical="center"/>
    </xf>
    <xf numFmtId="49" fontId="6"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4" fillId="3" borderId="3" xfId="0" applyFont="1" applyFill="1" applyBorder="1" applyAlignment="1">
      <alignment vertical="center" wrapText="1"/>
    </xf>
    <xf numFmtId="165" fontId="4" fillId="3" borderId="3" xfId="0" applyNumberFormat="1" applyFont="1" applyFill="1" applyBorder="1" applyAlignment="1">
      <alignment vertical="center"/>
    </xf>
    <xf numFmtId="165" fontId="4" fillId="3" borderId="3" xfId="0" applyNumberFormat="1" applyFont="1" applyFill="1" applyBorder="1" applyAlignment="1">
      <alignment vertical="center" wrapText="1"/>
    </xf>
    <xf numFmtId="0" fontId="4" fillId="3" borderId="4"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3" xfId="0" applyFont="1" applyFill="1" applyBorder="1" applyAlignment="1">
      <alignment vertical="center" wrapText="1"/>
    </xf>
    <xf numFmtId="165" fontId="4" fillId="4" borderId="3" xfId="0" applyNumberFormat="1" applyFont="1" applyFill="1" applyBorder="1" applyAlignment="1">
      <alignment vertical="center"/>
    </xf>
    <xf numFmtId="165" fontId="4" fillId="4" borderId="3" xfId="0" applyNumberFormat="1" applyFont="1" applyFill="1" applyBorder="1" applyAlignment="1">
      <alignment vertical="center" wrapText="1"/>
    </xf>
    <xf numFmtId="0" fontId="4" fillId="4" borderId="4" xfId="0" applyFont="1" applyFill="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xf>
    <xf numFmtId="165" fontId="4" fillId="0" borderId="1" xfId="0" applyNumberFormat="1" applyFont="1" applyBorder="1" applyAlignment="1">
      <alignment horizontal="center" vertical="center" wrapText="1"/>
    </xf>
    <xf numFmtId="0" fontId="8"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9"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11" fillId="0" borderId="0" xfId="2" applyFont="1" applyBorder="1" applyAlignment="1" applyProtection="1">
      <alignment vertical="center"/>
    </xf>
    <xf numFmtId="0" fontId="9" fillId="0" borderId="1" xfId="0" applyFont="1" applyBorder="1" applyAlignment="1">
      <alignment horizontal="center" vertical="center"/>
    </xf>
    <xf numFmtId="0" fontId="4" fillId="0" borderId="0" xfId="0" applyFont="1" applyAlignment="1">
      <alignment vertical="center" wrapText="1"/>
    </xf>
    <xf numFmtId="0" fontId="9" fillId="0" borderId="1" xfId="0" applyFont="1" applyBorder="1" applyAlignment="1">
      <alignment horizontal="left" vertical="center" wrapText="1"/>
    </xf>
    <xf numFmtId="0" fontId="12" fillId="0" borderId="0" xfId="0" applyFont="1"/>
    <xf numFmtId="0" fontId="13" fillId="0" borderId="0" xfId="0" applyFont="1"/>
    <xf numFmtId="0" fontId="14" fillId="0" borderId="0" xfId="0" applyFont="1"/>
    <xf numFmtId="0" fontId="15"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center" vertical="center" wrapText="1"/>
    </xf>
    <xf numFmtId="165" fontId="12" fillId="0" borderId="0" xfId="0" applyNumberFormat="1" applyFont="1" applyAlignment="1">
      <alignment horizontal="center" vertical="center" wrapText="1"/>
    </xf>
    <xf numFmtId="165" fontId="16" fillId="0" borderId="0" xfId="0" applyNumberFormat="1" applyFont="1" applyAlignment="1">
      <alignment horizontal="center" vertical="center" wrapText="1"/>
    </xf>
    <xf numFmtId="165" fontId="13" fillId="0" borderId="0" xfId="0" applyNumberFormat="1" applyFont="1" applyAlignment="1">
      <alignment vertical="center" wrapText="1"/>
    </xf>
    <xf numFmtId="0" fontId="14" fillId="0" borderId="0" xfId="0" applyFont="1" applyAlignment="1">
      <alignment horizontal="right" vertical="center" wrapText="1"/>
    </xf>
    <xf numFmtId="0" fontId="15" fillId="5"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left" vertical="center" wrapText="1"/>
    </xf>
    <xf numFmtId="0" fontId="18"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165" fontId="18" fillId="3" borderId="3" xfId="0" applyNumberFormat="1" applyFont="1" applyFill="1" applyBorder="1" applyAlignment="1">
      <alignment horizontal="center" vertical="center" wrapText="1"/>
    </xf>
    <xf numFmtId="165" fontId="13" fillId="3" borderId="3" xfId="0" applyNumberFormat="1" applyFont="1" applyFill="1" applyBorder="1" applyAlignment="1">
      <alignment vertical="center" wrapText="1"/>
    </xf>
    <xf numFmtId="0" fontId="19" fillId="3" borderId="3" xfId="0" applyFont="1" applyFill="1" applyBorder="1" applyAlignment="1">
      <alignment horizontal="right" vertical="center" wrapText="1"/>
    </xf>
    <xf numFmtId="0" fontId="18" fillId="3" borderId="3" xfId="0" applyFont="1" applyFill="1" applyBorder="1" applyAlignment="1">
      <alignment vertical="center" wrapText="1"/>
    </xf>
    <xf numFmtId="0" fontId="12" fillId="3" borderId="3" xfId="0" applyFont="1" applyFill="1" applyBorder="1" applyAlignment="1">
      <alignment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165" fontId="13" fillId="0" borderId="1" xfId="0" applyNumberFormat="1" applyFont="1" applyBorder="1" applyAlignment="1">
      <alignment vertical="center" wrapText="1"/>
    </xf>
    <xf numFmtId="0" fontId="14" fillId="0" borderId="1" xfId="0" applyFont="1" applyBorder="1" applyAlignment="1">
      <alignment horizontal="right" vertical="center" wrapText="1"/>
    </xf>
    <xf numFmtId="4" fontId="16" fillId="0" borderId="1" xfId="0" applyNumberFormat="1" applyFont="1" applyBorder="1" applyAlignment="1">
      <alignment horizontal="center" vertical="center" wrapText="1"/>
    </xf>
    <xf numFmtId="0" fontId="12" fillId="0" borderId="1" xfId="6" applyFont="1" applyBorder="1" applyAlignment="1">
      <alignment horizontal="center" vertical="center" wrapText="1"/>
    </xf>
    <xf numFmtId="165" fontId="12" fillId="0" borderId="1" xfId="6" applyNumberFormat="1" applyFont="1" applyBorder="1" applyAlignment="1">
      <alignment horizontal="center" vertical="center" wrapText="1"/>
    </xf>
    <xf numFmtId="165" fontId="13" fillId="0" borderId="1" xfId="6" applyNumberFormat="1" applyFont="1" applyBorder="1" applyAlignment="1">
      <alignment vertical="center" wrapText="1"/>
    </xf>
    <xf numFmtId="0" fontId="14" fillId="0" borderId="1" xfId="6" applyFont="1" applyBorder="1" applyAlignment="1">
      <alignment horizontal="right" vertical="center" wrapText="1"/>
    </xf>
    <xf numFmtId="0" fontId="12" fillId="0" borderId="1" xfId="0" applyFont="1" applyBorder="1" applyAlignment="1">
      <alignment vertical="center" wrapText="1"/>
    </xf>
    <xf numFmtId="0" fontId="12" fillId="0" borderId="1" xfId="6"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165" fontId="18" fillId="0" borderId="1" xfId="6" applyNumberFormat="1" applyFont="1" applyBorder="1" applyAlignment="1">
      <alignment horizontal="center" vertical="center" wrapText="1"/>
    </xf>
    <xf numFmtId="165" fontId="20" fillId="0" borderId="1" xfId="1" applyNumberFormat="1" applyFont="1" applyBorder="1" applyAlignment="1" applyProtection="1">
      <alignment vertical="center" wrapText="1"/>
    </xf>
    <xf numFmtId="0" fontId="19" fillId="0" borderId="1" xfId="0" applyFont="1" applyBorder="1" applyAlignment="1">
      <alignment horizontal="right" vertical="center" wrapText="1"/>
    </xf>
    <xf numFmtId="165" fontId="13" fillId="0" borderId="1" xfId="1" applyNumberFormat="1" applyFont="1" applyBorder="1" applyAlignment="1" applyProtection="1">
      <alignment vertical="center" wrapText="1"/>
    </xf>
    <xf numFmtId="0" fontId="16" fillId="0" borderId="1" xfId="0" applyFont="1" applyBorder="1" applyAlignment="1">
      <alignment horizontal="center" vertical="center" wrapText="1"/>
    </xf>
    <xf numFmtId="165" fontId="14" fillId="0" borderId="1" xfId="6" applyNumberFormat="1" applyFont="1" applyBorder="1" applyAlignment="1">
      <alignment horizontal="right"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165" fontId="20" fillId="0" borderId="1" xfId="0" applyNumberFormat="1" applyFont="1" applyBorder="1" applyAlignment="1">
      <alignment vertical="center" wrapText="1"/>
    </xf>
    <xf numFmtId="165" fontId="22" fillId="0" borderId="1" xfId="6" applyNumberFormat="1" applyFont="1" applyBorder="1" applyAlignment="1">
      <alignment horizontal="right" vertical="center" wrapText="1"/>
    </xf>
    <xf numFmtId="165" fontId="21" fillId="0" borderId="1" xfId="6" applyNumberFormat="1" applyFont="1" applyBorder="1" applyAlignment="1">
      <alignment horizontal="center" vertical="center" wrapText="1"/>
    </xf>
    <xf numFmtId="0" fontId="23" fillId="0" borderId="1"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165" fontId="13" fillId="7" borderId="5" xfId="0" applyNumberFormat="1" applyFont="1" applyFill="1" applyBorder="1" applyAlignment="1">
      <alignment vertical="center" wrapText="1"/>
    </xf>
    <xf numFmtId="0" fontId="19" fillId="0" borderId="0" xfId="0" applyFont="1" applyAlignment="1">
      <alignment horizontal="righ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8" fillId="0" borderId="7" xfId="0" applyFont="1" applyBorder="1" applyAlignment="1">
      <alignment horizontal="center" vertical="center" wrapText="1"/>
    </xf>
    <xf numFmtId="0" fontId="18" fillId="0" borderId="7" xfId="0" applyFont="1" applyBorder="1" applyAlignment="1">
      <alignment vertical="center" wrapText="1"/>
    </xf>
    <xf numFmtId="165" fontId="13" fillId="0" borderId="0" xfId="0" applyNumberFormat="1" applyFont="1" applyAlignment="1">
      <alignment vertical="center" wrapText="1"/>
    </xf>
    <xf numFmtId="0" fontId="14" fillId="0" borderId="0" xfId="0" applyFont="1" applyAlignment="1">
      <alignment horizontal="right" vertical="center" wrapText="1"/>
    </xf>
    <xf numFmtId="0" fontId="12" fillId="3" borderId="1" xfId="0" applyFont="1" applyFill="1" applyBorder="1" applyAlignment="1">
      <alignment horizontal="left" vertical="center" wrapText="1"/>
    </xf>
    <xf numFmtId="165" fontId="12" fillId="3" borderId="3" xfId="0" applyNumberFormat="1" applyFont="1" applyFill="1" applyBorder="1" applyAlignment="1">
      <alignment horizontal="center" vertical="center" wrapText="1"/>
    </xf>
    <xf numFmtId="0" fontId="14" fillId="3" borderId="3" xfId="0" applyFont="1" applyFill="1" applyBorder="1" applyAlignment="1">
      <alignment horizontal="right"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4" fontId="12" fillId="0" borderId="5" xfId="0" applyNumberFormat="1" applyFont="1" applyBorder="1" applyAlignment="1">
      <alignment horizontal="center" vertical="center" wrapText="1"/>
    </xf>
    <xf numFmtId="165" fontId="13" fillId="0" borderId="8" xfId="0" applyNumberFormat="1" applyFont="1" applyBorder="1" applyAlignment="1">
      <alignment vertical="center" wrapText="1"/>
    </xf>
    <xf numFmtId="4" fontId="14" fillId="0" borderId="5" xfId="0" applyNumberFormat="1" applyFont="1" applyBorder="1" applyAlignment="1">
      <alignment horizontal="right" vertical="center" wrapText="1"/>
    </xf>
    <xf numFmtId="165" fontId="13" fillId="7" borderId="1" xfId="0" applyNumberFormat="1" applyFont="1" applyFill="1" applyBorder="1" applyAlignment="1">
      <alignment vertical="center" wrapText="1"/>
    </xf>
    <xf numFmtId="0" fontId="24" fillId="0" borderId="5" xfId="0" applyFont="1" applyBorder="1" applyAlignment="1">
      <alignment horizontal="center" vertical="center" wrapText="1"/>
    </xf>
    <xf numFmtId="0" fontId="24" fillId="0" borderId="5" xfId="0" applyFont="1" applyBorder="1" applyAlignment="1">
      <alignment horizontal="left"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12" fillId="0" borderId="2" xfId="0" applyFont="1" applyBorder="1" applyAlignment="1">
      <alignment horizontal="center" vertical="center" wrapText="1"/>
    </xf>
    <xf numFmtId="165" fontId="25" fillId="0" borderId="1" xfId="0" applyNumberFormat="1" applyFont="1" applyBorder="1" applyAlignment="1">
      <alignment vertical="center" wrapText="1"/>
    </xf>
    <xf numFmtId="0" fontId="24" fillId="0" borderId="9" xfId="0" applyFont="1" applyBorder="1" applyAlignment="1">
      <alignment horizontal="left" vertical="center" wrapText="1"/>
    </xf>
    <xf numFmtId="0" fontId="24"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4" fillId="0" borderId="1" xfId="0" applyFont="1" applyBorder="1" applyAlignment="1">
      <alignment horizontal="right" vertical="center" wrapText="1" shrinkToFit="1"/>
    </xf>
    <xf numFmtId="0" fontId="12" fillId="0" borderId="1" xfId="0" applyFont="1" applyBorder="1" applyAlignment="1">
      <alignment horizontal="left" vertical="center" wrapText="1" shrinkToFit="1"/>
    </xf>
    <xf numFmtId="0" fontId="12" fillId="0" borderId="9" xfId="0" applyFont="1" applyBorder="1" applyAlignment="1">
      <alignment horizontal="left" vertical="center" wrapText="1"/>
    </xf>
    <xf numFmtId="0" fontId="12" fillId="0" borderId="9"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165" fontId="17" fillId="0" borderId="1" xfId="6" applyNumberFormat="1" applyFont="1" applyBorder="1" applyAlignment="1">
      <alignment horizontal="center" vertical="center" wrapText="1"/>
    </xf>
    <xf numFmtId="0" fontId="15" fillId="0" borderId="0" xfId="0" applyFont="1" applyBorder="1" applyAlignment="1">
      <alignment horizontal="center" vertical="center" wrapText="1"/>
    </xf>
    <xf numFmtId="165" fontId="15" fillId="0" borderId="0" xfId="6" applyNumberFormat="1" applyFont="1" applyBorder="1" applyAlignment="1">
      <alignment horizontal="center" vertical="center" wrapText="1"/>
    </xf>
    <xf numFmtId="0" fontId="26" fillId="0" borderId="0" xfId="0" applyFont="1" applyBorder="1" applyAlignment="1">
      <alignment horizontal="center" vertical="center" wrapText="1"/>
    </xf>
    <xf numFmtId="165" fontId="13" fillId="0" borderId="0" xfId="0" applyNumberFormat="1" applyFont="1" applyBorder="1" applyAlignment="1">
      <alignment vertical="center" wrapText="1"/>
    </xf>
    <xf numFmtId="4" fontId="12" fillId="0" borderId="6"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2" fillId="3" borderId="4" xfId="0" applyFont="1" applyFill="1" applyBorder="1" applyAlignment="1">
      <alignment horizontal="center" vertical="center" wrapText="1"/>
    </xf>
    <xf numFmtId="4" fontId="12" fillId="0" borderId="5" xfId="0" applyNumberFormat="1"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Alignment="1">
      <alignment vertical="center" wrapText="1"/>
    </xf>
    <xf numFmtId="165" fontId="13" fillId="0" borderId="1" xfId="0" applyNumberFormat="1" applyFont="1" applyBorder="1" applyAlignment="1">
      <alignment horizontal="right" vertical="center" wrapText="1"/>
    </xf>
    <xf numFmtId="4" fontId="16" fillId="0" borderId="1" xfId="0" applyNumberFormat="1" applyFont="1" applyBorder="1" applyAlignment="1">
      <alignment vertical="center" wrapText="1"/>
    </xf>
    <xf numFmtId="0" fontId="18" fillId="0" borderId="2" xfId="0" applyFont="1" applyBorder="1" applyAlignment="1">
      <alignment horizontal="center" vertical="center" wrapText="1"/>
    </xf>
    <xf numFmtId="165" fontId="18" fillId="0" borderId="1" xfId="0" applyNumberFormat="1" applyFont="1" applyBorder="1" applyAlignment="1">
      <alignment horizontal="center" vertical="center" wrapText="1"/>
    </xf>
    <xf numFmtId="0" fontId="12" fillId="0" borderId="2" xfId="0" applyFont="1" applyBorder="1" applyAlignment="1">
      <alignment vertical="center" wrapText="1"/>
    </xf>
    <xf numFmtId="0" fontId="12" fillId="0" borderId="1" xfId="0" applyFont="1" applyBorder="1" applyAlignment="1">
      <alignment wrapText="1"/>
    </xf>
    <xf numFmtId="165" fontId="14" fillId="0" borderId="1" xfId="0" applyNumberFormat="1" applyFont="1" applyBorder="1" applyAlignment="1">
      <alignment horizontal="right" vertical="center" wrapText="1"/>
    </xf>
    <xf numFmtId="49" fontId="12" fillId="0" borderId="1"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12" fillId="0" borderId="5" xfId="0" applyFont="1" applyBorder="1" applyAlignment="1">
      <alignment vertical="center" wrapText="1"/>
    </xf>
    <xf numFmtId="165" fontId="13" fillId="0" borderId="5" xfId="0" applyNumberFormat="1" applyFont="1" applyBorder="1" applyAlignment="1">
      <alignment vertical="center" wrapText="1"/>
    </xf>
    <xf numFmtId="0" fontId="14" fillId="0" borderId="5" xfId="0" applyFont="1" applyBorder="1" applyAlignment="1">
      <alignment horizontal="right" vertical="center" wrapText="1"/>
    </xf>
    <xf numFmtId="4" fontId="16" fillId="0" borderId="5" xfId="0" applyNumberFormat="1" applyFont="1" applyBorder="1" applyAlignment="1">
      <alignment vertical="center" wrapText="1"/>
    </xf>
    <xf numFmtId="0" fontId="15" fillId="0" borderId="1" xfId="0" applyFont="1" applyBorder="1" applyAlignment="1">
      <alignment vertical="center" wrapText="1"/>
    </xf>
    <xf numFmtId="0" fontId="18" fillId="3"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6" xfId="0" applyFont="1" applyBorder="1" applyAlignment="1">
      <alignment vertical="center" wrapText="1"/>
    </xf>
    <xf numFmtId="165" fontId="12" fillId="0" borderId="1" xfId="0" applyNumberFormat="1" applyFont="1" applyBorder="1" applyAlignment="1">
      <alignment vertical="center" wrapText="1"/>
    </xf>
    <xf numFmtId="0" fontId="12" fillId="0" borderId="9" xfId="0" applyFont="1" applyBorder="1" applyAlignment="1">
      <alignment vertical="center" wrapText="1"/>
    </xf>
    <xf numFmtId="165" fontId="12" fillId="4" borderId="1" xfId="0" applyNumberFormat="1" applyFont="1" applyFill="1" applyBorder="1" applyAlignment="1">
      <alignment horizontal="center" vertical="center" wrapText="1"/>
    </xf>
    <xf numFmtId="0" fontId="12" fillId="0" borderId="0" xfId="0" applyFont="1" applyBorder="1" applyAlignment="1">
      <alignment vertical="center" wrapText="1"/>
    </xf>
    <xf numFmtId="165" fontId="13" fillId="4" borderId="1" xfId="0" applyNumberFormat="1" applyFont="1" applyFill="1" applyBorder="1" applyAlignment="1">
      <alignment vertical="center" wrapText="1"/>
    </xf>
    <xf numFmtId="4" fontId="12" fillId="0" borderId="1" xfId="0" applyNumberFormat="1" applyFont="1" applyBorder="1" applyAlignment="1">
      <alignment vertical="center" wrapText="1"/>
    </xf>
    <xf numFmtId="165" fontId="13" fillId="0" borderId="9" xfId="0" applyNumberFormat="1" applyFont="1" applyBorder="1" applyAlignment="1">
      <alignment vertical="center" wrapText="1"/>
    </xf>
    <xf numFmtId="164" fontId="13" fillId="0" borderId="1" xfId="0" applyNumberFormat="1" applyFont="1" applyBorder="1" applyAlignment="1">
      <alignment vertical="center" wrapText="1"/>
    </xf>
    <xf numFmtId="0" fontId="18" fillId="3" borderId="2" xfId="0" applyFont="1" applyFill="1" applyBorder="1" applyAlignment="1">
      <alignment horizontal="center" vertical="center" wrapText="1"/>
    </xf>
    <xf numFmtId="0" fontId="12" fillId="0" borderId="1" xfId="0" applyFont="1" applyBorder="1" applyAlignment="1">
      <alignment vertical="center" wrapText="1"/>
    </xf>
    <xf numFmtId="165" fontId="12" fillId="0" borderId="0" xfId="0" applyNumberFormat="1" applyFont="1" applyAlignment="1">
      <alignment horizontal="left" vertical="center" wrapText="1"/>
    </xf>
    <xf numFmtId="165" fontId="13" fillId="7" borderId="1" xfId="0" applyNumberFormat="1" applyFont="1" applyFill="1" applyBorder="1" applyAlignment="1">
      <alignment horizontal="right" vertical="center" wrapText="1"/>
    </xf>
    <xf numFmtId="0" fontId="14"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165" fontId="7" fillId="0" borderId="0" xfId="0" applyNumberFormat="1" applyFont="1" applyAlignment="1">
      <alignment vertical="center"/>
    </xf>
    <xf numFmtId="0" fontId="6" fillId="0" borderId="0" xfId="0" applyFont="1" applyAlignment="1">
      <alignment horizontal="left" vertical="center"/>
    </xf>
    <xf numFmtId="0" fontId="7" fillId="0" borderId="0" xfId="0" applyFont="1" applyAlignment="1">
      <alignment vertical="center" wrapText="1"/>
    </xf>
    <xf numFmtId="165" fontId="6" fillId="0" borderId="0" xfId="0" applyNumberFormat="1" applyFont="1" applyAlignment="1">
      <alignment horizontal="right" vertical="center"/>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xf>
    <xf numFmtId="165" fontId="6" fillId="3" borderId="5" xfId="0" applyNumberFormat="1" applyFont="1" applyFill="1" applyBorder="1" applyAlignment="1">
      <alignment vertical="center"/>
    </xf>
    <xf numFmtId="0" fontId="6" fillId="5" borderId="1" xfId="0" applyFont="1" applyFill="1" applyBorder="1" applyAlignment="1">
      <alignment horizontal="center" vertical="center" wrapText="1"/>
    </xf>
    <xf numFmtId="165" fontId="6" fillId="5"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7" applyFont="1" applyBorder="1" applyAlignment="1">
      <alignment vertical="center" wrapText="1"/>
    </xf>
    <xf numFmtId="166" fontId="7" fillId="0" borderId="1" xfId="7" applyNumberFormat="1" applyFont="1" applyBorder="1" applyAlignment="1">
      <alignment horizontal="center" vertical="center" wrapText="1"/>
    </xf>
    <xf numFmtId="165" fontId="7" fillId="0" borderId="1" xfId="7" applyNumberFormat="1" applyFont="1" applyBorder="1" applyAlignment="1">
      <alignment vertical="center" wrapText="1"/>
    </xf>
    <xf numFmtId="0" fontId="7" fillId="0" borderId="1" xfId="0" applyFont="1" applyBorder="1" applyAlignment="1">
      <alignment vertical="center" wrapText="1"/>
    </xf>
    <xf numFmtId="165" fontId="7" fillId="0" borderId="1" xfId="0" applyNumberFormat="1" applyFont="1" applyBorder="1" applyAlignment="1">
      <alignment vertical="center" wrapText="1"/>
    </xf>
    <xf numFmtId="0" fontId="7" fillId="9" borderId="1" xfId="0" applyFont="1" applyFill="1" applyBorder="1" applyAlignment="1">
      <alignment horizontal="center" vertical="center" wrapText="1"/>
    </xf>
    <xf numFmtId="0" fontId="7" fillId="9" borderId="1" xfId="0" applyFont="1" applyFill="1" applyBorder="1" applyAlignment="1">
      <alignment vertical="center" wrapText="1"/>
    </xf>
    <xf numFmtId="0" fontId="7" fillId="9" borderId="1" xfId="0" applyFont="1" applyFill="1" applyBorder="1" applyAlignment="1">
      <alignment horizontal="left" vertical="center" wrapText="1"/>
    </xf>
    <xf numFmtId="0" fontId="7" fillId="0" borderId="1" xfId="0" applyFont="1" applyBorder="1" applyAlignment="1">
      <alignment horizontal="left" vertical="center" wrapText="1"/>
    </xf>
    <xf numFmtId="165" fontId="7" fillId="0" borderId="1" xfId="1" applyNumberFormat="1" applyFont="1" applyBorder="1" applyAlignment="1" applyProtection="1">
      <alignment horizontal="right"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vertical="center" wrapText="1"/>
    </xf>
    <xf numFmtId="165" fontId="6" fillId="4" borderId="1" xfId="0" applyNumberFormat="1" applyFont="1" applyFill="1" applyBorder="1" applyAlignment="1">
      <alignment vertical="center" wrapText="1"/>
    </xf>
    <xf numFmtId="0" fontId="7" fillId="0" borderId="1" xfId="3" applyFont="1" applyBorder="1" applyAlignment="1">
      <alignment vertical="center"/>
    </xf>
    <xf numFmtId="164" fontId="7" fillId="0" borderId="1" xfId="8" applyNumberFormat="1" applyFont="1" applyBorder="1" applyAlignment="1">
      <alignment horizontal="center" wrapText="1"/>
    </xf>
    <xf numFmtId="164" fontId="7" fillId="0" borderId="1" xfId="9" applyFont="1" applyBorder="1" applyAlignment="1" applyProtection="1">
      <alignment vertical="center"/>
    </xf>
    <xf numFmtId="0" fontId="7" fillId="4" borderId="5" xfId="0" applyFont="1" applyFill="1" applyBorder="1" applyAlignment="1">
      <alignment horizontal="center" vertical="center" wrapText="1"/>
    </xf>
    <xf numFmtId="0" fontId="6" fillId="4" borderId="5" xfId="0" applyFont="1" applyFill="1" applyBorder="1" applyAlignment="1">
      <alignment vertical="center" wrapText="1"/>
    </xf>
    <xf numFmtId="165" fontId="6" fillId="4" borderId="5" xfId="0" applyNumberFormat="1"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65" fontId="7" fillId="0" borderId="0" xfId="0" applyNumberFormat="1" applyFont="1" applyAlignment="1">
      <alignment vertical="center"/>
    </xf>
    <xf numFmtId="0" fontId="31" fillId="0" borderId="1" xfId="0" applyFont="1" applyBorder="1" applyAlignment="1">
      <alignment vertical="center"/>
    </xf>
    <xf numFmtId="166" fontId="31" fillId="0" borderId="1" xfId="0" applyNumberFormat="1" applyFont="1" applyBorder="1" applyAlignment="1">
      <alignment horizontal="center" vertical="center"/>
    </xf>
    <xf numFmtId="165" fontId="31" fillId="0" borderId="1" xfId="0" applyNumberFormat="1" applyFont="1" applyBorder="1" applyAlignment="1">
      <alignment vertical="center"/>
    </xf>
    <xf numFmtId="0" fontId="31" fillId="0" borderId="1" xfId="0" applyFont="1" applyBorder="1" applyAlignment="1">
      <alignment horizontal="left" vertical="center"/>
    </xf>
    <xf numFmtId="4" fontId="31" fillId="0" borderId="1" xfId="0" applyNumberFormat="1" applyFont="1" applyBorder="1" applyAlignment="1">
      <alignment vertical="center"/>
    </xf>
    <xf numFmtId="0" fontId="31" fillId="0" borderId="1" xfId="0" applyFont="1" applyBorder="1" applyAlignment="1">
      <alignment horizontal="center" vertical="center"/>
    </xf>
    <xf numFmtId="166" fontId="7" fillId="0" borderId="1"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5" fontId="7" fillId="0" borderId="5" xfId="0" applyNumberFormat="1" applyFont="1" applyBorder="1" applyAlignment="1">
      <alignment vertical="center" wrapText="1"/>
    </xf>
    <xf numFmtId="2" fontId="7" fillId="0" borderId="1" xfId="0" applyNumberFormat="1" applyFont="1" applyBorder="1" applyAlignment="1">
      <alignment vertical="center" wrapText="1"/>
    </xf>
    <xf numFmtId="0" fontId="0" fillId="0" borderId="1" xfId="0" applyFont="1" applyBorder="1" applyAlignment="1">
      <alignment horizontal="center" vertical="center" wrapText="1"/>
    </xf>
    <xf numFmtId="0" fontId="0" fillId="0" borderId="5" xfId="0" applyFont="1" applyBorder="1" applyAlignment="1">
      <alignment vertical="center" wrapText="1"/>
    </xf>
    <xf numFmtId="2" fontId="0" fillId="0" borderId="5" xfId="0" applyNumberFormat="1" applyFont="1" applyBorder="1" applyAlignment="1">
      <alignment vertical="center" wrapText="1"/>
    </xf>
    <xf numFmtId="0" fontId="0" fillId="0" borderId="1" xfId="0" applyFont="1" applyBorder="1" applyAlignment="1">
      <alignment vertical="center" wrapText="1"/>
    </xf>
    <xf numFmtId="2" fontId="0" fillId="0" borderId="1" xfId="0" applyNumberFormat="1" applyFont="1" applyBorder="1" applyAlignment="1">
      <alignment vertical="center" wrapText="1"/>
    </xf>
    <xf numFmtId="0" fontId="7" fillId="0" borderId="1" xfId="0" applyFont="1" applyBorder="1" applyAlignment="1">
      <alignment vertical="center"/>
    </xf>
    <xf numFmtId="49" fontId="7" fillId="0" borderId="1" xfId="0" applyNumberFormat="1" applyFont="1" applyBorder="1" applyAlignment="1">
      <alignment horizontal="center" vertical="center"/>
    </xf>
    <xf numFmtId="165" fontId="7" fillId="0" borderId="1" xfId="0" applyNumberFormat="1" applyFont="1" applyBorder="1" applyAlignment="1">
      <alignment vertical="center"/>
    </xf>
    <xf numFmtId="0" fontId="7" fillId="0" borderId="0" xfId="0" applyFont="1" applyBorder="1" applyAlignment="1">
      <alignment horizontal="center" vertical="center" wrapText="1"/>
    </xf>
    <xf numFmtId="165" fontId="7" fillId="0" borderId="1" xfId="0" applyNumberFormat="1" applyFont="1" applyBorder="1" applyAlignment="1">
      <alignment horizontal="right" vertical="center" wrapText="1"/>
    </xf>
    <xf numFmtId="0" fontId="6" fillId="7" borderId="1" xfId="0" applyFont="1" applyFill="1" applyBorder="1" applyAlignment="1">
      <alignment vertical="center" wrapText="1"/>
    </xf>
    <xf numFmtId="0" fontId="7" fillId="7" borderId="1" xfId="0" applyFont="1" applyFill="1" applyBorder="1" applyAlignment="1">
      <alignment horizontal="center" vertical="center" wrapText="1"/>
    </xf>
    <xf numFmtId="165" fontId="6" fillId="7" borderId="1" xfId="0" applyNumberFormat="1" applyFont="1" applyFill="1" applyBorder="1" applyAlignment="1">
      <alignment vertical="center" wrapText="1"/>
    </xf>
    <xf numFmtId="0" fontId="7" fillId="0" borderId="0" xfId="0" applyFont="1" applyAlignment="1">
      <alignment horizontal="center"/>
    </xf>
    <xf numFmtId="0" fontId="7" fillId="0" borderId="1" xfId="0" applyFont="1" applyBorder="1" applyAlignment="1">
      <alignment horizontal="center"/>
    </xf>
    <xf numFmtId="0" fontId="7" fillId="2" borderId="0" xfId="0" applyFont="1" applyFill="1" applyAlignment="1">
      <alignment vertical="center"/>
    </xf>
    <xf numFmtId="0" fontId="7" fillId="0" borderId="8" xfId="0" applyFont="1" applyBorder="1" applyAlignment="1">
      <alignment vertical="center" wrapText="1"/>
    </xf>
    <xf numFmtId="165" fontId="6" fillId="4" borderId="1" xfId="0" applyNumberFormat="1" applyFont="1" applyFill="1" applyBorder="1" applyAlignment="1">
      <alignment horizontal="right" vertical="center" wrapText="1"/>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6" fillId="0" borderId="7" xfId="0" applyFont="1" applyBorder="1" applyAlignment="1">
      <alignment vertical="center" wrapText="1"/>
    </xf>
    <xf numFmtId="0" fontId="6" fillId="0" borderId="0" xfId="0" applyFont="1" applyBorder="1" applyAlignment="1">
      <alignment horizontal="center" vertical="center" wrapText="1"/>
    </xf>
    <xf numFmtId="165" fontId="6" fillId="0" borderId="0" xfId="0" applyNumberFormat="1" applyFont="1" applyBorder="1" applyAlignment="1">
      <alignment vertical="center" wrapText="1"/>
    </xf>
    <xf numFmtId="0" fontId="6" fillId="0" borderId="5" xfId="0" applyFont="1" applyBorder="1" applyAlignment="1">
      <alignment vertical="center" wrapText="1"/>
    </xf>
    <xf numFmtId="0" fontId="7" fillId="0" borderId="9" xfId="0" applyFont="1" applyBorder="1" applyAlignment="1">
      <alignment horizontal="center" vertical="center" wrapText="1"/>
    </xf>
    <xf numFmtId="0" fontId="6" fillId="4" borderId="9" xfId="0" applyFont="1" applyFill="1" applyBorder="1" applyAlignment="1">
      <alignment vertical="center" wrapText="1"/>
    </xf>
    <xf numFmtId="0" fontId="7" fillId="4" borderId="9" xfId="0" applyFont="1" applyFill="1" applyBorder="1" applyAlignment="1">
      <alignment horizontal="center" vertical="center" wrapText="1"/>
    </xf>
    <xf numFmtId="165" fontId="6" fillId="4" borderId="9" xfId="0" applyNumberFormat="1" applyFont="1" applyFill="1" applyBorder="1" applyAlignment="1">
      <alignment vertical="center" wrapText="1"/>
    </xf>
    <xf numFmtId="0" fontId="6" fillId="0" borderId="1" xfId="0" applyFont="1" applyBorder="1" applyAlignment="1">
      <alignment horizontal="center" vertical="center" wrapText="1"/>
    </xf>
    <xf numFmtId="165" fontId="6" fillId="0" borderId="1" xfId="0" applyNumberFormat="1" applyFont="1" applyBorder="1" applyAlignment="1">
      <alignment horizontal="center" vertical="center" wrapText="1"/>
    </xf>
    <xf numFmtId="165" fontId="7" fillId="0" borderId="5" xfId="0" applyNumberFormat="1" applyFont="1" applyBorder="1" applyAlignment="1">
      <alignment horizontal="right" vertical="center" wrapText="1"/>
    </xf>
    <xf numFmtId="0" fontId="6" fillId="0" borderId="1" xfId="0" applyFont="1" applyBorder="1" applyAlignment="1">
      <alignment vertical="center" wrapText="1"/>
    </xf>
    <xf numFmtId="165" fontId="6" fillId="0" borderId="1" xfId="0" applyNumberFormat="1" applyFont="1" applyBorder="1" applyAlignment="1">
      <alignment vertical="center" wrapText="1"/>
    </xf>
    <xf numFmtId="0" fontId="7" fillId="2" borderId="2" xfId="0" applyFont="1" applyFill="1" applyBorder="1" applyAlignment="1">
      <alignment horizontal="center" vertical="center" wrapText="1"/>
    </xf>
    <xf numFmtId="165" fontId="6" fillId="4" borderId="1" xfId="0" applyNumberFormat="1"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165" fontId="31" fillId="0" borderId="1" xfId="0" applyNumberFormat="1" applyFont="1" applyBorder="1" applyAlignment="1">
      <alignment horizontal="right" vertical="center" wrapText="1"/>
    </xf>
    <xf numFmtId="0" fontId="14" fillId="0" borderId="0" xfId="4" applyFont="1" applyAlignment="1">
      <alignment vertical="center"/>
    </xf>
    <xf numFmtId="0" fontId="14" fillId="0" borderId="0" xfId="4" applyFont="1" applyAlignment="1">
      <alignment vertical="center"/>
    </xf>
    <xf numFmtId="0" fontId="14" fillId="0" borderId="0" xfId="4" applyFont="1" applyAlignment="1">
      <alignment horizontal="left" vertical="center"/>
    </xf>
    <xf numFmtId="0" fontId="14" fillId="0" borderId="0" xfId="4" applyFont="1" applyAlignment="1">
      <alignment horizontal="center" vertical="center"/>
    </xf>
    <xf numFmtId="167" fontId="14" fillId="0" borderId="0" xfId="4" applyNumberFormat="1" applyFont="1" applyAlignment="1">
      <alignment horizontal="center" vertical="center" wrapText="1"/>
    </xf>
    <xf numFmtId="165" fontId="14" fillId="0" borderId="0" xfId="4" applyNumberFormat="1" applyFont="1" applyAlignment="1">
      <alignment horizontal="center" vertical="center"/>
    </xf>
    <xf numFmtId="168" fontId="14" fillId="0" borderId="0" xfId="4" applyNumberFormat="1" applyFont="1" applyAlignment="1">
      <alignment vertical="center"/>
    </xf>
    <xf numFmtId="0" fontId="17" fillId="0" borderId="0" xfId="4" applyFont="1" applyAlignment="1">
      <alignment horizontal="left" vertical="center"/>
    </xf>
    <xf numFmtId="0" fontId="17" fillId="0" borderId="0" xfId="4" applyFont="1" applyAlignment="1">
      <alignment horizontal="left" vertical="center"/>
    </xf>
    <xf numFmtId="0" fontId="34" fillId="0" borderId="0" xfId="4" applyFont="1" applyBorder="1" applyAlignment="1">
      <alignment horizontal="right" vertical="center"/>
    </xf>
    <xf numFmtId="0" fontId="14" fillId="5" borderId="0" xfId="4" applyFont="1" applyFill="1" applyAlignment="1">
      <alignment horizontal="center" vertical="center"/>
    </xf>
    <xf numFmtId="0" fontId="14" fillId="5" borderId="0" xfId="4" applyFont="1" applyFill="1" applyAlignment="1">
      <alignment vertical="center"/>
    </xf>
    <xf numFmtId="165" fontId="14" fillId="5" borderId="0" xfId="4" applyNumberFormat="1" applyFont="1" applyFill="1" applyAlignment="1">
      <alignment horizontal="center" vertical="center"/>
    </xf>
    <xf numFmtId="168" fontId="14" fillId="5" borderId="0" xfId="4" applyNumberFormat="1" applyFont="1" applyFill="1" applyAlignment="1">
      <alignment vertical="center"/>
    </xf>
    <xf numFmtId="0" fontId="17" fillId="5" borderId="1" xfId="4" applyFont="1" applyFill="1" applyBorder="1" applyAlignment="1">
      <alignment horizontal="center" vertical="center" wrapText="1"/>
    </xf>
    <xf numFmtId="168" fontId="17" fillId="5" borderId="1" xfId="4" applyNumberFormat="1" applyFont="1" applyFill="1" applyBorder="1" applyAlignment="1">
      <alignment horizontal="center" vertical="center" wrapText="1"/>
    </xf>
    <xf numFmtId="0" fontId="14" fillId="3" borderId="5" xfId="4" applyFont="1" applyFill="1" applyBorder="1" applyAlignment="1">
      <alignment vertical="center"/>
    </xf>
    <xf numFmtId="165" fontId="14" fillId="3" borderId="5" xfId="4" applyNumberFormat="1" applyFont="1" applyFill="1" applyBorder="1" applyAlignment="1">
      <alignment horizontal="center" vertical="center"/>
    </xf>
    <xf numFmtId="168" fontId="14" fillId="3" borderId="5" xfId="4" applyNumberFormat="1" applyFont="1" applyFill="1" applyBorder="1" applyAlignment="1">
      <alignment vertical="center"/>
    </xf>
    <xf numFmtId="0" fontId="14" fillId="0" borderId="5" xfId="4" applyFont="1" applyBorder="1" applyAlignment="1">
      <alignment horizontal="center" vertical="center" wrapText="1"/>
    </xf>
    <xf numFmtId="0" fontId="14" fillId="0" borderId="5" xfId="4" applyFont="1" applyBorder="1" applyAlignment="1">
      <alignment horizontal="center" vertical="center" wrapText="1"/>
    </xf>
    <xf numFmtId="0" fontId="14" fillId="0" borderId="5" xfId="4" applyFont="1" applyBorder="1" applyAlignment="1">
      <alignment horizontal="left" vertical="center" wrapText="1"/>
    </xf>
    <xf numFmtId="0" fontId="14" fillId="0" borderId="5" xfId="0" applyFont="1" applyBorder="1" applyAlignment="1">
      <alignment horizontal="center" vertical="center" wrapText="1"/>
    </xf>
    <xf numFmtId="0" fontId="14" fillId="0" borderId="6" xfId="4" applyFont="1" applyBorder="1" applyAlignment="1">
      <alignment horizontal="center" vertical="center" wrapText="1"/>
    </xf>
    <xf numFmtId="0" fontId="14" fillId="9" borderId="5" xfId="4" applyFont="1" applyFill="1" applyBorder="1" applyAlignment="1">
      <alignment horizontal="center" vertical="center" wrapText="1"/>
    </xf>
    <xf numFmtId="165" fontId="14" fillId="9" borderId="5" xfId="4" applyNumberFormat="1" applyFont="1" applyFill="1" applyBorder="1" applyAlignment="1">
      <alignment horizontal="center" vertical="center" wrapText="1"/>
    </xf>
    <xf numFmtId="165" fontId="14" fillId="0" borderId="1" xfId="4" applyNumberFormat="1" applyFont="1" applyBorder="1" applyAlignment="1">
      <alignment horizontal="center" vertical="center"/>
    </xf>
    <xf numFmtId="168" fontId="17" fillId="0" borderId="5" xfId="4" applyNumberFormat="1" applyFont="1" applyBorder="1" applyAlignment="1">
      <alignment horizontal="center" vertical="center" wrapText="1"/>
    </xf>
    <xf numFmtId="0" fontId="14" fillId="0" borderId="5" xfId="4" applyFont="1" applyBorder="1" applyAlignment="1">
      <alignment horizontal="center" vertical="center"/>
    </xf>
    <xf numFmtId="0" fontId="14" fillId="0" borderId="1" xfId="4" applyFont="1" applyBorder="1" applyAlignment="1">
      <alignment horizontal="center" vertical="center" wrapText="1"/>
    </xf>
    <xf numFmtId="0" fontId="14" fillId="0" borderId="1" xfId="4" applyFont="1" applyBorder="1" applyAlignment="1">
      <alignment horizontal="center" vertical="center" wrapText="1"/>
    </xf>
    <xf numFmtId="0" fontId="14" fillId="0" borderId="1" xfId="4" applyFont="1" applyBorder="1" applyAlignment="1">
      <alignment horizontal="left" vertical="center" wrapText="1"/>
    </xf>
    <xf numFmtId="0" fontId="14" fillId="0" borderId="1" xfId="0" applyFont="1" applyBorder="1" applyAlignment="1">
      <alignment horizontal="center" vertical="center" wrapText="1"/>
    </xf>
    <xf numFmtId="0" fontId="14" fillId="0" borderId="2" xfId="4" applyFont="1" applyBorder="1" applyAlignment="1">
      <alignment horizontal="center" vertical="center" wrapText="1"/>
    </xf>
    <xf numFmtId="0" fontId="14" fillId="9" borderId="1" xfId="4" applyFont="1" applyFill="1" applyBorder="1" applyAlignment="1">
      <alignment horizontal="center" vertical="center" wrapText="1"/>
    </xf>
    <xf numFmtId="168" fontId="17" fillId="0" borderId="1" xfId="4" applyNumberFormat="1" applyFont="1" applyBorder="1" applyAlignment="1">
      <alignment horizontal="center" vertical="center" wrapText="1"/>
    </xf>
    <xf numFmtId="0" fontId="14" fillId="0" borderId="1" xfId="4" applyFont="1" applyBorder="1" applyAlignment="1">
      <alignment horizontal="center" vertical="center"/>
    </xf>
    <xf numFmtId="0" fontId="14" fillId="3" borderId="1" xfId="4" applyFont="1" applyFill="1" applyBorder="1" applyAlignment="1">
      <alignment vertical="center"/>
    </xf>
    <xf numFmtId="165" fontId="14" fillId="3" borderId="1" xfId="4" applyNumberFormat="1" applyFont="1" applyFill="1" applyBorder="1" applyAlignment="1">
      <alignment horizontal="center" vertical="center"/>
    </xf>
    <xf numFmtId="168" fontId="14" fillId="3" borderId="1" xfId="4" applyNumberFormat="1" applyFont="1" applyFill="1" applyBorder="1" applyAlignment="1">
      <alignment vertical="center"/>
    </xf>
    <xf numFmtId="166" fontId="14" fillId="0" borderId="5" xfId="4" applyNumberFormat="1" applyFont="1" applyBorder="1" applyAlignment="1">
      <alignment horizontal="center" vertical="center" wrapText="1"/>
    </xf>
    <xf numFmtId="165" fontId="14" fillId="0" borderId="0" xfId="4" applyNumberFormat="1" applyFont="1" applyBorder="1" applyAlignment="1">
      <alignment horizontal="center" vertical="center" wrapText="1"/>
    </xf>
    <xf numFmtId="165" fontId="14" fillId="0" borderId="5" xfId="4" applyNumberFormat="1" applyFont="1" applyBorder="1" applyAlignment="1">
      <alignment horizontal="center" vertical="center" wrapText="1"/>
    </xf>
    <xf numFmtId="166" fontId="14" fillId="0" borderId="1" xfId="4" applyNumberFormat="1" applyFont="1" applyBorder="1" applyAlignment="1">
      <alignment horizontal="center" vertical="center" wrapText="1"/>
    </xf>
    <xf numFmtId="165" fontId="14" fillId="0" borderId="1" xfId="4" applyNumberFormat="1" applyFont="1" applyBorder="1" applyAlignment="1">
      <alignment horizontal="center" vertical="center" wrapText="1"/>
    </xf>
    <xf numFmtId="166" fontId="35" fillId="9" borderId="1" xfId="3" applyNumberFormat="1" applyFont="1" applyFill="1" applyBorder="1" applyAlignment="1">
      <alignment horizontal="center" vertical="center" wrapText="1"/>
    </xf>
    <xf numFmtId="0" fontId="14" fillId="0" borderId="0" xfId="4" applyFont="1"/>
    <xf numFmtId="169" fontId="14" fillId="0" borderId="1" xfId="4" applyNumberFormat="1" applyFont="1" applyBorder="1" applyAlignment="1">
      <alignment horizontal="center" vertical="center" wrapText="1"/>
    </xf>
    <xf numFmtId="0" fontId="14" fillId="0" borderId="0" xfId="4" applyFont="1" applyAlignment="1">
      <alignment horizontal="center"/>
    </xf>
    <xf numFmtId="0" fontId="14" fillId="0" borderId="8" xfId="4" applyFont="1" applyBorder="1" applyAlignment="1">
      <alignment horizontal="center" vertical="center" wrapText="1"/>
    </xf>
    <xf numFmtId="168" fontId="14" fillId="0" borderId="5" xfId="4" applyNumberFormat="1" applyFont="1" applyBorder="1" applyAlignment="1">
      <alignment horizontal="center" vertical="center" wrapText="1"/>
    </xf>
    <xf numFmtId="0" fontId="14" fillId="0" borderId="9" xfId="4" applyFont="1" applyBorder="1" applyAlignment="1">
      <alignment horizontal="left" vertical="center" wrapText="1"/>
    </xf>
    <xf numFmtId="0" fontId="14" fillId="0" borderId="9" xfId="4" applyFont="1" applyBorder="1" applyAlignment="1">
      <alignment horizontal="center" vertical="center" wrapText="1"/>
    </xf>
    <xf numFmtId="169" fontId="14" fillId="0" borderId="9" xfId="4" applyNumberFormat="1" applyFont="1" applyBorder="1" applyAlignment="1">
      <alignment horizontal="center" vertical="center" wrapText="1"/>
    </xf>
    <xf numFmtId="0" fontId="14" fillId="0" borderId="10" xfId="4" applyFont="1" applyBorder="1" applyAlignment="1">
      <alignment horizontal="center" vertical="center" wrapText="1"/>
    </xf>
    <xf numFmtId="165" fontId="14" fillId="0" borderId="9" xfId="4" applyNumberFormat="1" applyFont="1" applyBorder="1" applyAlignment="1">
      <alignment horizontal="center" vertical="center" wrapText="1"/>
    </xf>
    <xf numFmtId="168" fontId="14" fillId="0" borderId="8" xfId="4" applyNumberFormat="1" applyFont="1" applyBorder="1" applyAlignment="1">
      <alignment horizontal="center" vertical="center" wrapText="1"/>
    </xf>
    <xf numFmtId="168" fontId="14" fillId="0" borderId="1" xfId="4" applyNumberFormat="1" applyFont="1" applyBorder="1" applyAlignment="1">
      <alignment horizontal="center" vertical="center" wrapText="1"/>
    </xf>
    <xf numFmtId="0" fontId="14" fillId="0" borderId="0" xfId="4" applyFont="1"/>
    <xf numFmtId="49" fontId="14" fillId="0" borderId="1" xfId="4" applyNumberFormat="1" applyFont="1" applyBorder="1" applyAlignment="1">
      <alignment horizontal="center" vertical="center" wrapText="1"/>
    </xf>
    <xf numFmtId="0" fontId="14" fillId="0" borderId="9"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0" xfId="4" applyFont="1" applyBorder="1" applyAlignment="1">
      <alignment horizontal="center" vertical="center" wrapText="1"/>
    </xf>
    <xf numFmtId="170" fontId="14" fillId="0" borderId="5" xfId="4" applyNumberFormat="1" applyFont="1" applyBorder="1" applyAlignment="1">
      <alignment horizontal="center" vertical="center" wrapText="1"/>
    </xf>
    <xf numFmtId="0" fontId="14" fillId="0" borderId="12" xfId="4" applyFont="1" applyBorder="1" applyAlignment="1">
      <alignment horizontal="left" vertical="center" wrapText="1"/>
    </xf>
    <xf numFmtId="0" fontId="14" fillId="0" borderId="4" xfId="4" applyFont="1" applyBorder="1" applyAlignment="1">
      <alignment horizontal="left" vertical="center" wrapText="1"/>
    </xf>
    <xf numFmtId="0" fontId="35" fillId="9" borderId="4" xfId="4" applyFont="1" applyFill="1" applyBorder="1" applyAlignment="1">
      <alignment horizontal="left" vertical="center"/>
    </xf>
    <xf numFmtId="0" fontId="35" fillId="9" borderId="1" xfId="4" applyFont="1" applyFill="1" applyBorder="1" applyAlignment="1">
      <alignment horizontal="center" vertical="center"/>
    </xf>
    <xf numFmtId="0" fontId="35" fillId="9" borderId="1" xfId="4" applyFont="1" applyFill="1" applyBorder="1" applyAlignment="1">
      <alignment horizontal="center" vertical="center" wrapText="1"/>
    </xf>
    <xf numFmtId="0" fontId="35" fillId="0" borderId="1" xfId="4" applyFont="1" applyBorder="1" applyAlignment="1">
      <alignment horizontal="center" vertical="center"/>
    </xf>
    <xf numFmtId="166" fontId="35" fillId="9" borderId="1" xfId="4" applyNumberFormat="1" applyFont="1" applyFill="1" applyBorder="1" applyAlignment="1">
      <alignment horizontal="center" vertical="center"/>
    </xf>
    <xf numFmtId="0" fontId="35" fillId="0" borderId="4" xfId="4" applyFont="1" applyBorder="1" applyAlignment="1">
      <alignment horizontal="left" vertical="center"/>
    </xf>
    <xf numFmtId="0" fontId="35" fillId="0" borderId="1" xfId="4" applyFont="1" applyBorder="1" applyAlignment="1">
      <alignment horizontal="center" vertical="center" wrapText="1"/>
    </xf>
    <xf numFmtId="166" fontId="35" fillId="0" borderId="1" xfId="4" applyNumberFormat="1" applyFont="1" applyBorder="1" applyAlignment="1">
      <alignment horizontal="center" vertical="center"/>
    </xf>
    <xf numFmtId="0" fontId="35" fillId="0" borderId="13" xfId="4" applyFont="1" applyBorder="1" applyAlignment="1">
      <alignment horizontal="left" vertical="center"/>
    </xf>
    <xf numFmtId="0" fontId="35" fillId="0" borderId="9" xfId="4" applyFont="1" applyBorder="1" applyAlignment="1">
      <alignment horizontal="center" vertical="center"/>
    </xf>
    <xf numFmtId="0" fontId="35" fillId="0" borderId="9" xfId="4" applyFont="1" applyBorder="1" applyAlignment="1">
      <alignment horizontal="center" vertical="center" wrapText="1"/>
    </xf>
    <xf numFmtId="166" fontId="35" fillId="0" borderId="9" xfId="4" applyNumberFormat="1" applyFont="1" applyBorder="1" applyAlignment="1">
      <alignment horizontal="center" vertical="center"/>
    </xf>
    <xf numFmtId="165" fontId="14" fillId="0" borderId="8" xfId="4" applyNumberFormat="1" applyFont="1" applyBorder="1" applyAlignment="1">
      <alignment horizontal="center" vertical="center" wrapText="1"/>
    </xf>
    <xf numFmtId="168" fontId="17" fillId="0" borderId="9" xfId="4" applyNumberFormat="1" applyFont="1" applyBorder="1" applyAlignment="1">
      <alignment horizontal="center" vertical="center" wrapText="1"/>
    </xf>
    <xf numFmtId="0" fontId="14" fillId="0" borderId="1" xfId="4" applyFont="1" applyBorder="1" applyAlignment="1">
      <alignment horizontal="left" vertical="center"/>
    </xf>
    <xf numFmtId="167" fontId="14" fillId="0" borderId="1" xfId="4" applyNumberFormat="1" applyFont="1" applyBorder="1" applyAlignment="1">
      <alignment horizontal="center" vertical="center" wrapText="1"/>
    </xf>
    <xf numFmtId="0" fontId="14" fillId="0" borderId="2" xfId="4" applyFont="1" applyBorder="1" applyAlignment="1">
      <alignment horizontal="center" vertical="center"/>
    </xf>
    <xf numFmtId="0" fontId="14" fillId="0" borderId="4" xfId="4" applyFont="1" applyBorder="1" applyAlignment="1">
      <alignment horizontal="center" vertical="center"/>
    </xf>
    <xf numFmtId="168" fontId="14" fillId="0" borderId="1" xfId="4" applyNumberFormat="1" applyFont="1" applyBorder="1" applyAlignment="1">
      <alignment horizontal="center" vertical="center"/>
    </xf>
    <xf numFmtId="168" fontId="19" fillId="3" borderId="1" xfId="4" applyNumberFormat="1"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165" fontId="14" fillId="0" borderId="0" xfId="0" applyNumberFormat="1" applyFont="1" applyAlignment="1">
      <alignment horizontal="right" vertical="center"/>
    </xf>
    <xf numFmtId="0" fontId="17" fillId="0" borderId="0" xfId="0" applyFont="1" applyAlignment="1">
      <alignment vertical="center"/>
    </xf>
    <xf numFmtId="165" fontId="17" fillId="0" borderId="0" xfId="0" applyNumberFormat="1" applyFont="1" applyAlignment="1">
      <alignment horizontal="right" vertical="center"/>
    </xf>
    <xf numFmtId="0" fontId="17" fillId="5" borderId="1" xfId="0" applyFont="1" applyFill="1" applyBorder="1" applyAlignment="1">
      <alignment horizontal="center" vertical="center"/>
    </xf>
    <xf numFmtId="165" fontId="17" fillId="5" borderId="1" xfId="0" applyNumberFormat="1"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165" fontId="14" fillId="0" borderId="1" xfId="0" applyNumberFormat="1" applyFont="1" applyBorder="1" applyAlignment="1">
      <alignment horizontal="right" vertical="center"/>
    </xf>
    <xf numFmtId="165" fontId="19" fillId="0" borderId="1" xfId="1" applyNumberFormat="1" applyFont="1" applyBorder="1" applyAlignment="1" applyProtection="1">
      <alignment horizontal="right" vertical="center" wrapText="1"/>
    </xf>
    <xf numFmtId="0" fontId="14" fillId="0" borderId="0" xfId="0" applyFont="1" applyAlignment="1">
      <alignment vertical="center"/>
    </xf>
    <xf numFmtId="0" fontId="14" fillId="0" borderId="1" xfId="0" applyFont="1" applyBorder="1" applyAlignment="1">
      <alignment vertical="center"/>
    </xf>
    <xf numFmtId="0" fontId="14" fillId="0" borderId="1" xfId="0" applyFont="1" applyBorder="1" applyAlignment="1">
      <alignment vertical="center" wrapText="1"/>
    </xf>
    <xf numFmtId="49" fontId="14" fillId="0" borderId="1" xfId="0" applyNumberFormat="1" applyFont="1" applyBorder="1" applyAlignment="1">
      <alignment vertical="center" wrapText="1"/>
    </xf>
    <xf numFmtId="165" fontId="14" fillId="0" borderId="9" xfId="0" applyNumberFormat="1" applyFont="1" applyBorder="1" applyAlignment="1">
      <alignment horizontal="right" vertical="center" wrapText="1"/>
    </xf>
    <xf numFmtId="165" fontId="14" fillId="0" borderId="9" xfId="0" applyNumberFormat="1" applyFont="1" applyBorder="1" applyAlignment="1">
      <alignment horizontal="right" vertical="center"/>
    </xf>
    <xf numFmtId="165" fontId="14" fillId="0" borderId="1" xfId="4" applyNumberFormat="1" applyFont="1" applyBorder="1" applyAlignment="1">
      <alignment horizontal="right" vertical="center" wrapText="1"/>
    </xf>
    <xf numFmtId="0" fontId="17" fillId="4" borderId="1" xfId="0" applyFont="1" applyFill="1" applyBorder="1" applyAlignment="1">
      <alignment horizontal="right" vertical="center"/>
    </xf>
    <xf numFmtId="165" fontId="17" fillId="4" borderId="1" xfId="0" applyNumberFormat="1" applyFont="1" applyFill="1" applyBorder="1" applyAlignment="1">
      <alignment horizontal="right" vertical="center"/>
    </xf>
    <xf numFmtId="165" fontId="14" fillId="0" borderId="0" xfId="0" applyNumberFormat="1" applyFont="1" applyAlignment="1">
      <alignment horizontal="right" vertical="center"/>
    </xf>
    <xf numFmtId="0" fontId="36" fillId="0" borderId="0" xfId="0" applyFont="1" applyAlignment="1">
      <alignment horizontal="center" vertical="center"/>
    </xf>
    <xf numFmtId="0" fontId="36" fillId="0" borderId="0" xfId="0" applyFont="1" applyAlignment="1">
      <alignment vertical="center"/>
    </xf>
    <xf numFmtId="49" fontId="36" fillId="0" borderId="0" xfId="0" applyNumberFormat="1" applyFont="1" applyAlignment="1">
      <alignment horizontal="center" vertical="center"/>
    </xf>
    <xf numFmtId="1" fontId="36" fillId="0" borderId="0" xfId="0" applyNumberFormat="1" applyFont="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0" fontId="37" fillId="5" borderId="1" xfId="3" applyFont="1" applyFill="1" applyBorder="1" applyAlignment="1">
      <alignment horizontal="center" vertical="center"/>
    </xf>
    <xf numFmtId="0" fontId="37" fillId="5" borderId="1" xfId="3" applyFont="1" applyFill="1" applyBorder="1" applyAlignment="1">
      <alignment vertical="center" wrapText="1"/>
    </xf>
    <xf numFmtId="49" fontId="37" fillId="5" borderId="1" xfId="3" applyNumberFormat="1" applyFont="1" applyFill="1" applyBorder="1" applyAlignment="1">
      <alignment horizontal="center" vertical="center" wrapText="1"/>
    </xf>
    <xf numFmtId="1" fontId="37" fillId="5" borderId="1" xfId="3" applyNumberFormat="1" applyFont="1" applyFill="1" applyBorder="1" applyAlignment="1">
      <alignment horizontal="center" vertical="center" wrapText="1"/>
    </xf>
    <xf numFmtId="164" fontId="37" fillId="5" borderId="1" xfId="3" applyNumberFormat="1" applyFont="1" applyFill="1" applyBorder="1" applyAlignment="1">
      <alignment horizontal="center" vertical="center" wrapText="1"/>
    </xf>
    <xf numFmtId="1" fontId="36" fillId="3" borderId="5" xfId="9" applyNumberFormat="1" applyFont="1" applyFill="1" applyBorder="1" applyAlignment="1" applyProtection="1">
      <alignment horizontal="center" vertical="center"/>
    </xf>
    <xf numFmtId="171" fontId="36" fillId="3" borderId="5" xfId="3" applyNumberFormat="1" applyFont="1" applyFill="1" applyBorder="1" applyAlignment="1">
      <alignment horizontal="center" vertical="center"/>
    </xf>
    <xf numFmtId="0" fontId="36" fillId="0" borderId="5" xfId="3" applyFont="1" applyBorder="1" applyAlignment="1">
      <alignment horizontal="center" vertical="center" wrapText="1"/>
    </xf>
    <xf numFmtId="0" fontId="36" fillId="0" borderId="5" xfId="3" applyFont="1" applyBorder="1" applyAlignment="1">
      <alignment vertical="center" wrapText="1"/>
    </xf>
    <xf numFmtId="49" fontId="36" fillId="0" borderId="5" xfId="8" applyNumberFormat="1" applyFont="1" applyBorder="1" applyAlignment="1">
      <alignment horizontal="center" vertical="center" wrapText="1"/>
    </xf>
    <xf numFmtId="49" fontId="36" fillId="0" borderId="5" xfId="3" applyNumberFormat="1" applyFont="1" applyBorder="1" applyAlignment="1">
      <alignment horizontal="center" vertical="center" wrapText="1"/>
    </xf>
    <xf numFmtId="1" fontId="36" fillId="0" borderId="5" xfId="9" applyNumberFormat="1" applyFont="1" applyBorder="1" applyAlignment="1" applyProtection="1">
      <alignment horizontal="center" vertical="center"/>
    </xf>
    <xf numFmtId="171" fontId="36" fillId="0" borderId="5" xfId="3" applyNumberFormat="1" applyFont="1" applyBorder="1" applyAlignment="1">
      <alignment horizontal="center" vertical="center"/>
    </xf>
    <xf numFmtId="171" fontId="36" fillId="0" borderId="5" xfId="3" applyNumberFormat="1" applyFont="1" applyBorder="1" applyAlignment="1">
      <alignment horizontal="right" vertical="center"/>
    </xf>
    <xf numFmtId="171" fontId="36" fillId="0" borderId="8" xfId="3" applyNumberFormat="1" applyFont="1" applyBorder="1" applyAlignment="1">
      <alignment horizontal="center" vertical="center" wrapText="1"/>
    </xf>
    <xf numFmtId="0" fontId="36" fillId="2" borderId="0" xfId="0" applyFont="1" applyFill="1" applyAlignment="1">
      <alignment horizontal="center" vertical="center"/>
    </xf>
    <xf numFmtId="0" fontId="36" fillId="0" borderId="1" xfId="3" applyFont="1" applyBorder="1" applyAlignment="1">
      <alignment vertical="center"/>
    </xf>
    <xf numFmtId="49" fontId="36" fillId="0" borderId="1" xfId="3" applyNumberFormat="1" applyFont="1" applyBorder="1" applyAlignment="1">
      <alignment horizontal="center" vertical="center" wrapText="1"/>
    </xf>
    <xf numFmtId="164" fontId="36" fillId="0" borderId="1" xfId="9" applyFont="1" applyBorder="1" applyAlignment="1" applyProtection="1">
      <alignment horizontal="center" vertical="center"/>
    </xf>
    <xf numFmtId="164" fontId="36" fillId="0" borderId="2" xfId="9" applyFont="1" applyBorder="1" applyAlignment="1" applyProtection="1">
      <alignment horizontal="center" vertical="center"/>
    </xf>
    <xf numFmtId="49" fontId="36" fillId="0" borderId="1" xfId="8" applyNumberFormat="1" applyFont="1" applyBorder="1" applyAlignment="1">
      <alignment horizontal="center" vertical="center" wrapText="1"/>
    </xf>
    <xf numFmtId="164" fontId="36" fillId="0" borderId="9" xfId="9" applyFont="1" applyBorder="1" applyAlignment="1" applyProtection="1">
      <alignment horizontal="center" vertical="center"/>
    </xf>
    <xf numFmtId="0" fontId="37" fillId="0" borderId="0" xfId="3" applyFont="1" applyBorder="1" applyAlignment="1">
      <alignment vertical="center"/>
    </xf>
    <xf numFmtId="49" fontId="37" fillId="0" borderId="0" xfId="3" applyNumberFormat="1" applyFont="1" applyBorder="1" applyAlignment="1">
      <alignment horizontal="center" vertical="center"/>
    </xf>
    <xf numFmtId="1" fontId="37" fillId="0" borderId="0" xfId="3" applyNumberFormat="1" applyFont="1" applyBorder="1" applyAlignment="1">
      <alignment horizontal="center" vertical="center"/>
    </xf>
    <xf numFmtId="0" fontId="37" fillId="4" borderId="1" xfId="3" applyFont="1" applyFill="1" applyBorder="1" applyAlignment="1">
      <alignment horizontal="center" vertical="center"/>
    </xf>
    <xf numFmtId="164" fontId="37" fillId="4" borderId="4" xfId="9" applyFont="1" applyFill="1" applyBorder="1" applyAlignment="1" applyProtection="1">
      <alignment horizontal="center" vertical="center"/>
    </xf>
    <xf numFmtId="1" fontId="36" fillId="3" borderId="2" xfId="9" applyNumberFormat="1" applyFont="1" applyFill="1" applyBorder="1" applyAlignment="1" applyProtection="1">
      <alignment horizontal="center" vertical="center"/>
    </xf>
    <xf numFmtId="164" fontId="36" fillId="3" borderId="1" xfId="9" applyFont="1" applyFill="1" applyBorder="1" applyAlignment="1" applyProtection="1">
      <alignment horizontal="center" vertical="center"/>
    </xf>
    <xf numFmtId="164" fontId="36" fillId="3" borderId="4" xfId="9" applyFont="1" applyFill="1" applyBorder="1" applyAlignment="1" applyProtection="1">
      <alignment horizontal="center" vertical="center"/>
    </xf>
    <xf numFmtId="1" fontId="36" fillId="0" borderId="6" xfId="9" applyNumberFormat="1" applyFont="1" applyBorder="1" applyAlignment="1" applyProtection="1">
      <alignment horizontal="center" vertical="center"/>
    </xf>
    <xf numFmtId="171" fontId="36" fillId="0" borderId="1" xfId="3" applyNumberFormat="1" applyFont="1" applyBorder="1" applyAlignment="1">
      <alignment horizontal="center" vertical="center"/>
    </xf>
    <xf numFmtId="171" fontId="36" fillId="0" borderId="14" xfId="3" applyNumberFormat="1" applyFont="1" applyBorder="1" applyAlignment="1">
      <alignment horizontal="center" vertical="center"/>
    </xf>
    <xf numFmtId="0" fontId="36" fillId="0" borderId="0" xfId="0" applyFont="1" applyAlignment="1">
      <alignment horizontal="center" vertical="center"/>
    </xf>
    <xf numFmtId="164" fontId="36" fillId="3" borderId="4" xfId="9" applyFont="1" applyFill="1" applyBorder="1" applyAlignment="1" applyProtection="1">
      <alignment horizontal="left" vertical="center"/>
    </xf>
    <xf numFmtId="164" fontId="36" fillId="3" borderId="1" xfId="9" applyFont="1" applyFill="1" applyBorder="1" applyAlignment="1" applyProtection="1">
      <alignment horizontal="left" vertical="center"/>
    </xf>
    <xf numFmtId="0" fontId="36" fillId="0" borderId="0" xfId="0" applyFont="1" applyAlignment="1">
      <alignment horizontal="left" vertical="center"/>
    </xf>
    <xf numFmtId="0" fontId="36" fillId="0" borderId="5" xfId="3" applyFont="1" applyBorder="1" applyAlignment="1">
      <alignment vertical="center"/>
    </xf>
    <xf numFmtId="171" fontId="36" fillId="0" borderId="12" xfId="3" applyNumberFormat="1" applyFont="1" applyBorder="1" applyAlignment="1">
      <alignment vertical="center"/>
    </xf>
    <xf numFmtId="171" fontId="36" fillId="0" borderId="5" xfId="3" applyNumberFormat="1" applyFont="1" applyBorder="1" applyAlignment="1">
      <alignment vertical="center"/>
    </xf>
    <xf numFmtId="0" fontId="36" fillId="0" borderId="0" xfId="0" applyFont="1" applyAlignment="1">
      <alignment vertical="center"/>
    </xf>
    <xf numFmtId="171" fontId="36" fillId="0" borderId="5" xfId="8" applyNumberFormat="1" applyFont="1" applyBorder="1" applyAlignment="1">
      <alignment horizontal="center" vertical="center" wrapText="1"/>
    </xf>
    <xf numFmtId="171" fontId="36" fillId="0" borderId="5" xfId="3" applyNumberFormat="1" applyFont="1" applyBorder="1" applyAlignment="1">
      <alignment horizontal="center" vertical="center" wrapText="1"/>
    </xf>
    <xf numFmtId="1" fontId="36" fillId="3" borderId="2" xfId="0" applyNumberFormat="1"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12" fillId="0" borderId="1" xfId="3" applyFont="1" applyBorder="1" applyAlignment="1">
      <alignment horizontal="left" vertical="center" wrapText="1"/>
    </xf>
    <xf numFmtId="0" fontId="12" fillId="0" borderId="1" xfId="3" applyFont="1" applyBorder="1" applyAlignment="1">
      <alignment horizontal="left" vertical="center"/>
    </xf>
    <xf numFmtId="0" fontId="12" fillId="0" borderId="1" xfId="0" applyFont="1" applyBorder="1"/>
    <xf numFmtId="164" fontId="12" fillId="0" borderId="1" xfId="0" applyNumberFormat="1" applyFont="1" applyBorder="1"/>
    <xf numFmtId="0" fontId="36" fillId="0" borderId="1" xfId="0" applyFont="1" applyBorder="1" applyAlignment="1">
      <alignment vertical="center"/>
    </xf>
    <xf numFmtId="171" fontId="36" fillId="0" borderId="1" xfId="3" applyNumberFormat="1" applyFont="1" applyBorder="1" applyAlignment="1">
      <alignment vertical="center"/>
    </xf>
    <xf numFmtId="0" fontId="36" fillId="0" borderId="1" xfId="0" applyFont="1" applyBorder="1" applyAlignment="1">
      <alignment horizontal="left" vertical="center"/>
    </xf>
    <xf numFmtId="0" fontId="36" fillId="0" borderId="0" xfId="0" applyFont="1" applyBorder="1" applyAlignment="1">
      <alignment vertical="center"/>
    </xf>
    <xf numFmtId="0" fontId="37" fillId="4" borderId="5" xfId="3" applyFont="1" applyFill="1" applyBorder="1" applyAlignment="1">
      <alignment horizontal="center" vertical="center"/>
    </xf>
    <xf numFmtId="172" fontId="37" fillId="4" borderId="12" xfId="9" applyNumberFormat="1" applyFont="1" applyFill="1" applyBorder="1" applyAlignment="1" applyProtection="1">
      <alignment horizontal="center" vertical="center"/>
    </xf>
    <xf numFmtId="0" fontId="37" fillId="3" borderId="2" xfId="0" applyFont="1" applyFill="1" applyBorder="1" applyAlignment="1">
      <alignment horizontal="left" vertical="center"/>
    </xf>
    <xf numFmtId="0" fontId="37" fillId="3" borderId="3" xfId="0" applyFont="1" applyFill="1" applyBorder="1" applyAlignment="1">
      <alignment vertical="center"/>
    </xf>
    <xf numFmtId="0" fontId="37" fillId="3" borderId="3" xfId="0" applyFont="1" applyFill="1" applyBorder="1" applyAlignment="1">
      <alignment horizontal="center" vertical="center"/>
    </xf>
    <xf numFmtId="0" fontId="12" fillId="0" borderId="1" xfId="3" applyFont="1" applyBorder="1" applyAlignment="1">
      <alignment vertical="center"/>
    </xf>
    <xf numFmtId="164" fontId="12" fillId="0" borderId="1" xfId="8" applyNumberFormat="1" applyFont="1" applyBorder="1" applyAlignment="1">
      <alignment horizontal="right" vertical="center" wrapText="1"/>
    </xf>
    <xf numFmtId="164" fontId="12" fillId="0" borderId="1" xfId="3" applyNumberFormat="1" applyFont="1" applyBorder="1" applyAlignment="1">
      <alignment horizontal="right" vertical="center" wrapText="1"/>
    </xf>
    <xf numFmtId="0" fontId="12" fillId="0" borderId="1" xfId="9" applyNumberFormat="1" applyFont="1" applyBorder="1" applyAlignment="1" applyProtection="1">
      <alignment horizontal="center" vertical="center"/>
    </xf>
    <xf numFmtId="164" fontId="36" fillId="0" borderId="2" xfId="9" applyFont="1" applyBorder="1" applyAlignment="1" applyProtection="1">
      <alignment vertical="center"/>
    </xf>
    <xf numFmtId="0" fontId="36" fillId="0" borderId="1" xfId="0" applyFont="1" applyBorder="1" applyAlignment="1">
      <alignment horizontal="center" vertical="center"/>
    </xf>
    <xf numFmtId="171" fontId="36" fillId="0" borderId="12" xfId="3" applyNumberFormat="1" applyFont="1" applyBorder="1" applyAlignment="1">
      <alignment horizontal="center" vertical="center"/>
    </xf>
    <xf numFmtId="164" fontId="36" fillId="0" borderId="1" xfId="9" applyFont="1" applyBorder="1" applyAlignment="1" applyProtection="1">
      <alignment vertical="center"/>
    </xf>
    <xf numFmtId="0" fontId="12" fillId="0" borderId="1" xfId="3" applyFont="1" applyBorder="1" applyAlignment="1">
      <alignment vertical="center" wrapText="1"/>
    </xf>
    <xf numFmtId="49" fontId="12" fillId="0" borderId="1" xfId="3" applyNumberFormat="1" applyFont="1" applyBorder="1" applyAlignment="1">
      <alignment horizontal="right" vertical="center" wrapText="1"/>
    </xf>
    <xf numFmtId="164" fontId="12" fillId="0" borderId="1" xfId="3" applyNumberFormat="1" applyFont="1" applyBorder="1" applyAlignment="1">
      <alignment horizontal="right" vertical="center" wrapText="1"/>
    </xf>
    <xf numFmtId="164" fontId="12" fillId="0" borderId="2" xfId="9" applyFont="1" applyBorder="1" applyAlignment="1" applyProtection="1">
      <alignment vertical="center" wrapText="1"/>
    </xf>
    <xf numFmtId="164" fontId="36" fillId="0" borderId="1" xfId="9" applyFont="1" applyBorder="1" applyAlignment="1" applyProtection="1">
      <alignment vertical="center" wrapText="1"/>
    </xf>
    <xf numFmtId="171" fontId="36" fillId="0" borderId="0" xfId="3" applyNumberFormat="1" applyFont="1" applyBorder="1" applyAlignment="1">
      <alignment vertical="center" wrapText="1"/>
    </xf>
    <xf numFmtId="164" fontId="36" fillId="0" borderId="0" xfId="9" applyFont="1" applyBorder="1" applyAlignment="1" applyProtection="1">
      <alignment vertical="center" wrapText="1"/>
    </xf>
    <xf numFmtId="0" fontId="36" fillId="0" borderId="5" xfId="6" applyFont="1" applyBorder="1" applyAlignment="1">
      <alignment vertical="center" wrapText="1"/>
    </xf>
    <xf numFmtId="0" fontId="37" fillId="4" borderId="5" xfId="3" applyFont="1" applyFill="1" applyBorder="1" applyAlignment="1">
      <alignment horizontal="center" vertical="center" wrapText="1"/>
    </xf>
    <xf numFmtId="164" fontId="37" fillId="4" borderId="5" xfId="3" applyNumberFormat="1" applyFont="1" applyFill="1" applyBorder="1" applyAlignment="1">
      <alignment horizontal="center" vertical="center" wrapText="1"/>
    </xf>
    <xf numFmtId="0" fontId="37" fillId="0" borderId="0" xfId="0" applyFont="1" applyBorder="1" applyAlignment="1">
      <alignment horizontal="left" vertical="center"/>
    </xf>
    <xf numFmtId="0" fontId="37" fillId="0" borderId="0" xfId="0" applyFont="1" applyBorder="1" applyAlignment="1">
      <alignment vertical="center"/>
    </xf>
    <xf numFmtId="0" fontId="37" fillId="0" borderId="0" xfId="0" applyFont="1" applyBorder="1" applyAlignment="1">
      <alignment horizontal="center" vertical="center"/>
    </xf>
    <xf numFmtId="164" fontId="37" fillId="8" borderId="1" xfId="0" applyNumberFormat="1" applyFont="1" applyFill="1" applyBorder="1" applyAlignment="1">
      <alignment horizontal="center" vertical="center"/>
    </xf>
    <xf numFmtId="0" fontId="2" fillId="0" borderId="0" xfId="0" applyFont="1"/>
    <xf numFmtId="49" fontId="36" fillId="9" borderId="5" xfId="8" applyNumberFormat="1" applyFont="1" applyFill="1" applyBorder="1" applyAlignment="1">
      <alignment horizontal="center" vertical="center" wrapText="1"/>
    </xf>
    <xf numFmtId="171" fontId="36" fillId="9" borderId="5" xfId="3" applyNumberFormat="1" applyFont="1" applyFill="1" applyBorder="1" applyAlignment="1">
      <alignment horizontal="center" vertical="center" wrapText="1"/>
    </xf>
    <xf numFmtId="49" fontId="36" fillId="0" borderId="5" xfId="9" applyNumberFormat="1" applyFont="1" applyBorder="1" applyAlignment="1" applyProtection="1">
      <alignment horizontal="center" vertical="center" wrapText="1"/>
    </xf>
    <xf numFmtId="171" fontId="36" fillId="0" borderId="5" xfId="3" applyNumberFormat="1" applyFont="1" applyBorder="1" applyAlignment="1">
      <alignment vertical="center" wrapText="1"/>
    </xf>
    <xf numFmtId="0" fontId="37" fillId="3" borderId="1" xfId="0" applyFont="1" applyFill="1" applyBorder="1" applyAlignment="1">
      <alignment vertical="center"/>
    </xf>
    <xf numFmtId="0" fontId="37" fillId="3" borderId="1" xfId="0" applyFont="1" applyFill="1" applyBorder="1" applyAlignment="1">
      <alignment horizontal="center" vertical="center"/>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0" borderId="6" xfId="3" applyFont="1" applyBorder="1" applyAlignment="1">
      <alignment horizontal="center" vertical="center"/>
    </xf>
    <xf numFmtId="164" fontId="36" fillId="0" borderId="5" xfId="3" applyNumberFormat="1" applyFont="1" applyBorder="1" applyAlignment="1">
      <alignment horizontal="center" vertical="center" wrapText="1"/>
    </xf>
    <xf numFmtId="0" fontId="36" fillId="0" borderId="5" xfId="9" applyNumberFormat="1" applyFont="1" applyBorder="1" applyAlignment="1" applyProtection="1">
      <alignment horizontal="center" vertical="center"/>
    </xf>
    <xf numFmtId="164" fontId="36" fillId="0" borderId="5" xfId="9" applyFont="1" applyBorder="1" applyAlignment="1" applyProtection="1">
      <alignment horizontal="center" vertical="center"/>
    </xf>
    <xf numFmtId="172" fontId="36" fillId="0" borderId="5" xfId="9" applyNumberFormat="1" applyFont="1" applyBorder="1" applyAlignment="1" applyProtection="1">
      <alignment vertical="center"/>
    </xf>
    <xf numFmtId="172" fontId="37" fillId="4" borderId="1" xfId="9" applyNumberFormat="1" applyFont="1" applyFill="1" applyBorder="1" applyAlignment="1" applyProtection="1">
      <alignment horizontal="center" vertical="center"/>
    </xf>
    <xf numFmtId="172" fontId="37" fillId="8" borderId="1" xfId="0" applyNumberFormat="1" applyFont="1" applyFill="1" applyBorder="1" applyAlignment="1">
      <alignment horizontal="center" vertical="center"/>
    </xf>
    <xf numFmtId="0" fontId="38" fillId="0" borderId="0" xfId="0" applyFont="1" applyAlignment="1">
      <alignment horizontal="center" vertical="center"/>
    </xf>
    <xf numFmtId="0" fontId="38" fillId="0" borderId="0" xfId="0" applyFont="1" applyAlignment="1">
      <alignment horizontal="left" vertical="center"/>
    </xf>
    <xf numFmtId="0" fontId="38" fillId="0" borderId="0" xfId="0" applyFont="1" applyAlignment="1">
      <alignment vertical="center"/>
    </xf>
    <xf numFmtId="0" fontId="39" fillId="0" borderId="0" xfId="0" applyFont="1" applyAlignment="1">
      <alignment horizontal="left" vertical="center"/>
    </xf>
    <xf numFmtId="0" fontId="40" fillId="0" borderId="0" xfId="0" applyFont="1" applyAlignment="1">
      <alignment vertical="center"/>
    </xf>
    <xf numFmtId="0" fontId="39" fillId="0" borderId="0" xfId="0" applyFont="1" applyAlignment="1">
      <alignment horizontal="center" vertical="center" wrapText="1"/>
    </xf>
    <xf numFmtId="0" fontId="39" fillId="0" borderId="0" xfId="0" applyFont="1" applyAlignment="1">
      <alignment horizontal="left" vertical="center" wrapText="1"/>
    </xf>
    <xf numFmtId="0" fontId="39" fillId="0" borderId="0" xfId="0" applyFont="1" applyAlignment="1">
      <alignment vertical="center" wrapText="1"/>
    </xf>
    <xf numFmtId="0" fontId="39" fillId="0" borderId="1" xfId="0" applyFont="1" applyBorder="1" applyAlignment="1">
      <alignment horizontal="center" vertical="center"/>
    </xf>
    <xf numFmtId="0" fontId="38" fillId="0" borderId="1" xfId="0" applyFont="1" applyBorder="1" applyAlignment="1">
      <alignment horizontal="center" vertical="center" wrapText="1"/>
    </xf>
    <xf numFmtId="0" fontId="2" fillId="0" borderId="1" xfId="0" applyFont="1" applyBorder="1" applyAlignment="1">
      <alignment horizontal="righ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left" vertical="center"/>
    </xf>
    <xf numFmtId="0" fontId="38" fillId="0" borderId="1" xfId="0" applyFont="1" applyBorder="1" applyAlignment="1">
      <alignment vertical="center"/>
    </xf>
    <xf numFmtId="0" fontId="38" fillId="0" borderId="0" xfId="0" applyFont="1" applyAlignment="1">
      <alignment horizontal="left" vertical="center"/>
    </xf>
    <xf numFmtId="0" fontId="38" fillId="0" borderId="1" xfId="0" applyFont="1" applyBorder="1" applyAlignment="1">
      <alignment horizontal="left" vertical="center" wrapText="1"/>
    </xf>
    <xf numFmtId="0" fontId="2" fillId="0" borderId="1" xfId="0" applyFont="1" applyBorder="1" applyAlignment="1">
      <alignment horizontal="right"/>
    </xf>
    <xf numFmtId="0" fontId="2" fillId="0" borderId="1" xfId="0" applyFont="1" applyBorder="1"/>
    <xf numFmtId="0" fontId="2" fillId="0" borderId="1" xfId="0" applyFont="1" applyBorder="1" applyAlignment="1">
      <alignment horizontal="center" wrapText="1"/>
    </xf>
    <xf numFmtId="0" fontId="2" fillId="0" borderId="1" xfId="0" applyFont="1" applyBorder="1" applyAlignment="1">
      <alignment horizontal="center"/>
    </xf>
    <xf numFmtId="0" fontId="38" fillId="0" borderId="1" xfId="0" applyFont="1" applyBorder="1" applyAlignment="1">
      <alignment horizontal="center" vertical="center"/>
    </xf>
    <xf numFmtId="0" fontId="38" fillId="0" borderId="1" xfId="0" applyFont="1" applyBorder="1" applyAlignment="1">
      <alignment vertical="center" wrapText="1"/>
    </xf>
    <xf numFmtId="0" fontId="38" fillId="0" borderId="1" xfId="0" applyFont="1" applyBorder="1" applyAlignment="1">
      <alignment vertical="center"/>
    </xf>
    <xf numFmtId="0" fontId="42" fillId="0" borderId="1" xfId="0" applyFont="1" applyBorder="1" applyAlignment="1">
      <alignment horizontal="right"/>
    </xf>
    <xf numFmtId="0" fontId="42" fillId="0" borderId="1" xfId="0" applyFont="1" applyBorder="1" applyAlignment="1">
      <alignment wrapText="1"/>
    </xf>
    <xf numFmtId="0" fontId="42" fillId="0" borderId="1" xfId="0" applyFont="1" applyBorder="1" applyAlignment="1">
      <alignment horizontal="left"/>
    </xf>
    <xf numFmtId="0" fontId="42" fillId="0" borderId="1" xfId="0" applyFont="1" applyBorder="1"/>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vertical="center" wrapText="1"/>
    </xf>
    <xf numFmtId="0" fontId="38" fillId="0" borderId="1" xfId="0" applyFont="1" applyBorder="1" applyAlignment="1">
      <alignment horizontal="left" vertical="center"/>
    </xf>
    <xf numFmtId="0" fontId="2" fillId="0" borderId="1" xfId="0" applyFont="1" applyBorder="1" applyAlignment="1">
      <alignment horizontal="right"/>
    </xf>
    <xf numFmtId="0" fontId="2" fillId="0" borderId="1" xfId="0" applyFont="1" applyBorder="1" applyAlignment="1">
      <alignment horizontal="left" vertical="center" wrapText="1"/>
    </xf>
    <xf numFmtId="0" fontId="2" fillId="0" borderId="1" xfId="0" applyFont="1" applyBorder="1" applyAlignment="1">
      <alignment horizontal="center"/>
    </xf>
    <xf numFmtId="0" fontId="0" fillId="0" borderId="1" xfId="0" applyFont="1" applyBorder="1" applyAlignment="1">
      <alignment horizontal="right"/>
    </xf>
    <xf numFmtId="0" fontId="0" fillId="0" borderId="1" xfId="0" applyFont="1" applyBorder="1"/>
    <xf numFmtId="0" fontId="0" fillId="0" borderId="1" xfId="0" applyFont="1" applyBorder="1" applyAlignment="1">
      <alignment horizontal="center" wrapText="1"/>
    </xf>
    <xf numFmtId="0" fontId="44" fillId="0" borderId="0" xfId="0" applyFont="1" applyAlignment="1">
      <alignment horizontal="left" vertical="center"/>
    </xf>
    <xf numFmtId="0" fontId="44" fillId="0" borderId="0" xfId="0" applyFont="1" applyAlignment="1">
      <alignment horizontal="center" vertical="center"/>
    </xf>
    <xf numFmtId="165" fontId="44" fillId="0" borderId="0" xfId="0" applyNumberFormat="1" applyFont="1" applyAlignment="1">
      <alignment horizontal="right" vertical="center" wrapText="1"/>
    </xf>
    <xf numFmtId="0" fontId="44" fillId="0" borderId="0" xfId="0" applyFont="1" applyAlignment="1">
      <alignment horizontal="right" vertical="center" wrapText="1"/>
    </xf>
    <xf numFmtId="165" fontId="44" fillId="11" borderId="12" xfId="0" applyNumberFormat="1" applyFont="1" applyFill="1" applyBorder="1" applyAlignment="1">
      <alignment horizontal="right" vertical="center" wrapText="1"/>
    </xf>
    <xf numFmtId="165" fontId="44" fillId="11" borderId="4" xfId="0" applyNumberFormat="1" applyFont="1" applyFill="1" applyBorder="1" applyAlignment="1">
      <alignment horizontal="right" vertical="center" wrapText="1"/>
    </xf>
    <xf numFmtId="0" fontId="9" fillId="0" borderId="0" xfId="0" applyFont="1" applyAlignment="1">
      <alignment vertical="center"/>
    </xf>
    <xf numFmtId="0" fontId="9" fillId="0" borderId="0" xfId="0" applyFont="1" applyAlignment="1">
      <alignment horizontal="center" vertical="center"/>
    </xf>
    <xf numFmtId="165" fontId="44" fillId="3" borderId="1" xfId="0" applyNumberFormat="1" applyFont="1" applyFill="1" applyBorder="1" applyAlignment="1">
      <alignment horizontal="right" vertical="center"/>
    </xf>
    <xf numFmtId="165" fontId="0" fillId="0" borderId="0" xfId="0" applyNumberFormat="1"/>
    <xf numFmtId="165" fontId="9" fillId="0" borderId="0" xfId="0" applyNumberFormat="1" applyFont="1" applyAlignment="1">
      <alignment horizontal="right" vertical="center" wrapText="1"/>
    </xf>
    <xf numFmtId="0" fontId="9" fillId="0" borderId="0" xfId="0" applyFont="1" applyAlignment="1">
      <alignment vertical="center" wrapText="1"/>
    </xf>
    <xf numFmtId="0" fontId="44" fillId="0" borderId="1" xfId="0" applyFont="1" applyBorder="1" applyAlignment="1">
      <alignment horizontal="center" vertical="center" wrapText="1"/>
    </xf>
    <xf numFmtId="165" fontId="44"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165" fontId="9" fillId="0" borderId="1" xfId="0" applyNumberFormat="1" applyFont="1" applyBorder="1" applyAlignment="1">
      <alignment horizontal="right" vertical="center" wrapText="1"/>
    </xf>
    <xf numFmtId="0" fontId="0" fillId="0" borderId="0" xfId="0" applyAlignment="1">
      <alignment vertical="center"/>
    </xf>
    <xf numFmtId="0" fontId="14" fillId="0" borderId="1" xfId="0" applyFont="1" applyBorder="1" applyAlignment="1">
      <alignment horizontal="right" vertical="center" wrapText="1"/>
    </xf>
    <xf numFmtId="4" fontId="1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3" borderId="5" xfId="0" applyFont="1" applyFill="1" applyBorder="1" applyAlignment="1">
      <alignment horizontal="center" vertical="center"/>
    </xf>
    <xf numFmtId="0" fontId="6" fillId="5"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30" fillId="8" borderId="9"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2" fillId="3" borderId="1" xfId="0" applyFont="1" applyFill="1" applyBorder="1" applyAlignment="1">
      <alignment horizontal="left" vertical="center" wrapText="1"/>
    </xf>
    <xf numFmtId="0" fontId="33" fillId="8" borderId="1"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17" fillId="5" borderId="9" xfId="4" applyFont="1" applyFill="1" applyBorder="1" applyAlignment="1">
      <alignment horizontal="center" vertical="center"/>
    </xf>
    <xf numFmtId="0" fontId="17" fillId="5" borderId="1" xfId="4" applyFont="1" applyFill="1" applyBorder="1" applyAlignment="1">
      <alignment horizontal="center" vertical="center" wrapText="1"/>
    </xf>
    <xf numFmtId="165" fontId="17" fillId="0" borderId="1" xfId="4" applyNumberFormat="1" applyFont="1" applyBorder="1" applyAlignment="1">
      <alignment horizontal="center" vertical="center" wrapText="1"/>
    </xf>
    <xf numFmtId="168" fontId="17" fillId="5" borderId="1" xfId="4" applyNumberFormat="1" applyFont="1" applyFill="1" applyBorder="1" applyAlignment="1">
      <alignment horizontal="center" vertical="center" wrapText="1"/>
    </xf>
    <xf numFmtId="0" fontId="17" fillId="3" borderId="5" xfId="4" applyFont="1" applyFill="1" applyBorder="1" applyAlignment="1">
      <alignment horizontal="left" vertical="center" wrapText="1"/>
    </xf>
    <xf numFmtId="0" fontId="17" fillId="3" borderId="1" xfId="4" applyFont="1" applyFill="1" applyBorder="1" applyAlignment="1">
      <alignment horizontal="left" vertical="center" wrapText="1"/>
    </xf>
    <xf numFmtId="0" fontId="17" fillId="5" borderId="1" xfId="0" applyFont="1" applyFill="1" applyBorder="1" applyAlignment="1">
      <alignment horizontal="center" vertical="center" wrapText="1"/>
    </xf>
    <xf numFmtId="0" fontId="37" fillId="3" borderId="1" xfId="0" applyFont="1" applyFill="1" applyBorder="1" applyAlignment="1">
      <alignment horizontal="left" vertical="center" wrapText="1"/>
    </xf>
    <xf numFmtId="171" fontId="36" fillId="0" borderId="3" xfId="3" applyNumberFormat="1" applyFont="1" applyBorder="1" applyAlignment="1">
      <alignment horizontal="center" vertical="center"/>
    </xf>
    <xf numFmtId="171" fontId="36" fillId="0" borderId="1" xfId="3" applyNumberFormat="1" applyFont="1" applyBorder="1" applyAlignment="1">
      <alignment horizontal="center" vertical="center" wrapText="1"/>
    </xf>
    <xf numFmtId="164" fontId="36" fillId="0" borderId="1" xfId="9" applyFont="1" applyBorder="1" applyAlignment="1" applyProtection="1">
      <alignment horizontal="center" vertical="center" wrapText="1"/>
    </xf>
    <xf numFmtId="1" fontId="37" fillId="8" borderId="1" xfId="0" applyNumberFormat="1" applyFont="1" applyFill="1" applyBorder="1" applyAlignment="1">
      <alignment horizontal="center" vertical="center"/>
    </xf>
    <xf numFmtId="0" fontId="39" fillId="0" borderId="0" xfId="0" applyFont="1" applyBorder="1" applyAlignment="1">
      <alignment horizontal="center" vertical="center" wrapText="1"/>
    </xf>
    <xf numFmtId="0" fontId="39" fillId="3" borderId="1" xfId="0" applyFont="1" applyFill="1" applyBorder="1" applyAlignment="1">
      <alignment horizontal="left" vertical="center"/>
    </xf>
    <xf numFmtId="0" fontId="41" fillId="3" borderId="1" xfId="0" applyFont="1" applyFill="1" applyBorder="1" applyAlignment="1">
      <alignment horizontal="left" vertical="center"/>
    </xf>
    <xf numFmtId="0" fontId="43" fillId="0" borderId="1" xfId="0" applyFont="1" applyBorder="1" applyAlignment="1">
      <alignment horizontal="center"/>
    </xf>
    <xf numFmtId="0" fontId="9" fillId="8" borderId="15" xfId="0" applyFont="1" applyFill="1" applyBorder="1" applyAlignment="1">
      <alignment horizontal="center" vertical="center"/>
    </xf>
    <xf numFmtId="0" fontId="44" fillId="11" borderId="5" xfId="0" applyFont="1" applyFill="1" applyBorder="1" applyAlignment="1">
      <alignment horizontal="left" vertical="center" wrapText="1"/>
    </xf>
    <xf numFmtId="0" fontId="44" fillId="11" borderId="1" xfId="0" applyFont="1" applyFill="1" applyBorder="1" applyAlignment="1">
      <alignment horizontal="left" vertical="center" wrapText="1"/>
    </xf>
    <xf numFmtId="165" fontId="44" fillId="3" borderId="1" xfId="0" applyNumberFormat="1" applyFont="1" applyFill="1" applyBorder="1" applyAlignment="1">
      <alignment horizontal="center" vertical="center"/>
    </xf>
    <xf numFmtId="0" fontId="44"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0" fontId="0" fillId="0" borderId="3" xfId="0" applyFont="1" applyBorder="1" applyAlignment="1">
      <alignment horizontal="center" vertical="center"/>
    </xf>
    <xf numFmtId="2" fontId="9" fillId="0" borderId="4" xfId="0" applyNumberFormat="1" applyFont="1" applyBorder="1" applyAlignment="1">
      <alignment horizontal="left" vertical="center" wrapText="1"/>
    </xf>
    <xf numFmtId="2" fontId="9" fillId="0" borderId="4" xfId="0" applyNumberFormat="1" applyFont="1" applyBorder="1" applyAlignment="1">
      <alignment horizontal="left" vertical="top" wrapText="1"/>
    </xf>
    <xf numFmtId="2" fontId="45" fillId="0" borderId="4" xfId="0" applyNumberFormat="1" applyFont="1" applyBorder="1" applyAlignment="1">
      <alignment horizontal="left" vertical="top" wrapText="1"/>
    </xf>
    <xf numFmtId="2" fontId="45" fillId="0" borderId="1" xfId="0" applyNumberFormat="1" applyFont="1" applyBorder="1" applyAlignment="1">
      <alignment horizontal="left" vertical="top" wrapText="1"/>
    </xf>
    <xf numFmtId="2" fontId="9" fillId="0" borderId="1" xfId="0" applyNumberFormat="1" applyFont="1" applyBorder="1" applyAlignment="1">
      <alignment horizontal="left" vertical="center" wrapText="1"/>
    </xf>
  </cellXfs>
  <cellStyles count="14">
    <cellStyle name="Hiperłącze" xfId="2" builtinId="8"/>
    <cellStyle name="Normalny" xfId="0" builtinId="0"/>
    <cellStyle name="Normalny 2" xfId="3"/>
    <cellStyle name="Normalny 3" xfId="4"/>
    <cellStyle name="Normalny 4" xfId="5"/>
    <cellStyle name="Normalny_budynki" xfId="6"/>
    <cellStyle name="Normalny_elektronika" xfId="7"/>
    <cellStyle name="Normalny_pozostałe dane" xfId="8"/>
    <cellStyle name="Walutowy" xfId="1" builtinId="4"/>
    <cellStyle name="Walutowy 2" xfId="9"/>
    <cellStyle name="Walutowy 2 2" xfId="10"/>
    <cellStyle name="Walutowy 2 3" xfId="11"/>
    <cellStyle name="Walutowy 3" xfId="12"/>
    <cellStyle name="Walutowy 4" xfId="1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C000"/>
      <rgbColor rgb="FFFF6600"/>
      <rgbColor rgb="FF666699"/>
      <rgbColor rgb="FF92D050"/>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28440</xdr:colOff>
      <xdr:row>80</xdr:row>
      <xdr:rowOff>9360</xdr:rowOff>
    </xdr:from>
    <xdr:to>
      <xdr:col>18</xdr:col>
      <xdr:colOff>1352160</xdr:colOff>
      <xdr:row>80</xdr:row>
      <xdr:rowOff>28080</xdr:rowOff>
    </xdr:to>
    <xdr:sp macro="" textlink="">
      <xdr:nvSpPr>
        <xdr:cNvPr id="2" name="CustomShape 1"/>
        <xdr:cNvSpPr/>
      </xdr:nvSpPr>
      <xdr:spPr>
        <a:xfrm>
          <a:off x="49779720" y="45729360"/>
          <a:ext cx="1323720" cy="18720"/>
        </a:xfrm>
        <a:custGeom>
          <a:avLst/>
          <a:gdLst/>
          <a:ahLst/>
          <a:cxnLst/>
          <a:rect l="l" t="t" r="r" b="b"/>
          <a:pathLst>
            <a:path w="4041" h="49">
              <a:moveTo>
                <a:pt x="0" y="3"/>
              </a:moveTo>
              <a:cubicBezTo>
                <a:pt x="230" y="3"/>
                <a:pt x="462" y="3"/>
                <a:pt x="692" y="3"/>
              </a:cubicBezTo>
              <a:cubicBezTo>
                <a:pt x="922" y="3"/>
                <a:pt x="1152" y="3"/>
                <a:pt x="1383" y="3"/>
              </a:cubicBezTo>
              <a:cubicBezTo>
                <a:pt x="1613" y="3"/>
                <a:pt x="1846" y="0"/>
                <a:pt x="2076" y="3"/>
              </a:cubicBezTo>
              <a:cubicBezTo>
                <a:pt x="2313" y="6"/>
                <a:pt x="2551" y="2"/>
                <a:pt x="2790" y="25"/>
              </a:cubicBezTo>
              <a:cubicBezTo>
                <a:pt x="3034" y="48"/>
                <a:pt x="3282" y="9"/>
                <a:pt x="3527" y="47"/>
              </a:cubicBezTo>
              <a:lnTo>
                <a:pt x="3772" y="47"/>
              </a:lnTo>
              <a:lnTo>
                <a:pt x="4017" y="47"/>
              </a:lnTo>
              <a:lnTo>
                <a:pt x="4040" y="47"/>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4</xdr:col>
      <xdr:colOff>66675</xdr:colOff>
      <xdr:row>16</xdr:row>
      <xdr:rowOff>381000</xdr:rowOff>
    </xdr:to>
    <xdr:sp macro="" textlink="">
      <xdr:nvSpPr>
        <xdr:cNvPr id="10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66675</xdr:colOff>
      <xdr:row>16</xdr:row>
      <xdr:rowOff>381000</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66675</xdr:colOff>
      <xdr:row>16</xdr:row>
      <xdr:rowOff>381000</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426240</xdr:colOff>
      <xdr:row>6</xdr:row>
      <xdr:rowOff>267120</xdr:rowOff>
    </xdr:from>
    <xdr:to>
      <xdr:col>4</xdr:col>
      <xdr:colOff>42840</xdr:colOff>
      <xdr:row>8</xdr:row>
      <xdr:rowOff>266760</xdr:rowOff>
    </xdr:to>
    <xdr:sp macro="" textlink="">
      <xdr:nvSpPr>
        <xdr:cNvPr id="2" name="CustomShape 1" hidden="1"/>
        <xdr:cNvSpPr/>
      </xdr:nvSpPr>
      <xdr:spPr>
        <a:xfrm>
          <a:off x="5848200" y="2381400"/>
          <a:ext cx="1218960" cy="704520"/>
        </a:xfrm>
        <a:prstGeom prst="rect">
          <a:avLst/>
        </a:prstGeom>
        <a:solidFill>
          <a:srgbClr val="FFFFE1"/>
        </a:solidFill>
        <a:ln w="9360">
          <a:solidFill>
            <a:srgbClr val="000000"/>
          </a:solidFill>
          <a:miter/>
        </a:ln>
        <a:effectLst>
          <a:outerShdw dist="35638" dir="2700000" algn="ctr" rotWithShape="0">
            <a:srgbClr val="000000"/>
          </a:outerShdw>
        </a:effectLst>
      </xdr:spPr>
      <xdr:style>
        <a:lnRef idx="0">
          <a:scrgbClr r="0" g="0" b="0"/>
        </a:lnRef>
        <a:fillRef idx="0">
          <a:scrgbClr r="0" g="0" b="0"/>
        </a:fillRef>
        <a:effectRef idx="0">
          <a:scrgbClr r="0" g="0" b="0"/>
        </a:effectRef>
        <a:fontRef idx="minor"/>
      </xdr:style>
    </xdr:sp>
    <xdr:clientData/>
  </xdr:twoCellAnchor>
  <xdr:twoCellAnchor>
    <xdr:from>
      <xdr:col>3</xdr:col>
      <xdr:colOff>426240</xdr:colOff>
      <xdr:row>15</xdr:row>
      <xdr:rowOff>209520</xdr:rowOff>
    </xdr:from>
    <xdr:to>
      <xdr:col>4</xdr:col>
      <xdr:colOff>42840</xdr:colOff>
      <xdr:row>17</xdr:row>
      <xdr:rowOff>209160</xdr:rowOff>
    </xdr:to>
    <xdr:sp macro="" textlink="">
      <xdr:nvSpPr>
        <xdr:cNvPr id="3" name="CustomShape 1" hidden="1"/>
        <xdr:cNvSpPr/>
      </xdr:nvSpPr>
      <xdr:spPr>
        <a:xfrm>
          <a:off x="5848200" y="5495760"/>
          <a:ext cx="1218960" cy="704520"/>
        </a:xfrm>
        <a:prstGeom prst="rect">
          <a:avLst/>
        </a:prstGeom>
        <a:solidFill>
          <a:srgbClr val="FFFFE1"/>
        </a:solidFill>
        <a:ln w="9360">
          <a:solidFill>
            <a:srgbClr val="000000"/>
          </a:solidFill>
          <a:miter/>
        </a:ln>
        <a:effectLst>
          <a:outerShdw dist="35638" dir="2700000" algn="ctr" rotWithShape="0">
            <a:srgbClr val="000000"/>
          </a:outerShdw>
        </a:effectLst>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K38"/>
  <sheetViews>
    <sheetView view="pageBreakPreview" zoomScale="60" zoomScaleNormal="60" workbookViewId="0">
      <selection activeCell="K24" sqref="K24"/>
    </sheetView>
  </sheetViews>
  <sheetFormatPr defaultColWidth="9.140625" defaultRowHeight="23.25" x14ac:dyDescent="0.2"/>
  <cols>
    <col min="1" max="1" width="5.42578125" style="15" customWidth="1"/>
    <col min="2" max="2" width="107.5703125" style="15" customWidth="1"/>
    <col min="3" max="3" width="58.5703125" style="15" customWidth="1"/>
    <col min="4" max="5" width="26.7109375" style="15" customWidth="1"/>
    <col min="6" max="6" width="12.28515625" style="15" customWidth="1"/>
    <col min="7" max="7" width="56.42578125" style="16" customWidth="1"/>
    <col min="8" max="8" width="22.140625" style="15" customWidth="1"/>
    <col min="9" max="9" width="21.85546875" style="15" customWidth="1"/>
    <col min="10" max="10" width="20.42578125" style="15" customWidth="1"/>
    <col min="11" max="11" width="19.85546875" style="15" customWidth="1"/>
    <col min="12" max="12" width="32.5703125" style="17" customWidth="1"/>
    <col min="13" max="13" width="22.5703125" style="17" customWidth="1"/>
    <col min="14" max="14" width="34.140625" style="18" customWidth="1"/>
    <col min="15" max="15" width="22.5703125" style="15" customWidth="1"/>
    <col min="16" max="16" width="21" style="15" customWidth="1"/>
    <col min="17" max="17" width="12.42578125" style="15" customWidth="1"/>
    <col min="18" max="18" width="9.140625" style="15"/>
    <col min="19" max="19" width="11.28515625" style="15" customWidth="1"/>
    <col min="20" max="1025" width="9.140625" style="15"/>
  </cols>
  <sheetData>
    <row r="1" spans="1:15" ht="34.5" customHeight="1" x14ac:dyDescent="0.2">
      <c r="A1" s="19" t="s">
        <v>0</v>
      </c>
    </row>
    <row r="2" spans="1:15" ht="34.5" customHeight="1" x14ac:dyDescent="0.2">
      <c r="B2" s="15" t="s">
        <v>1</v>
      </c>
      <c r="C2" s="15" t="s">
        <v>1</v>
      </c>
    </row>
    <row r="3" spans="1:15" ht="66" customHeight="1" x14ac:dyDescent="0.2">
      <c r="A3" s="20" t="s">
        <v>2</v>
      </c>
      <c r="B3" s="20" t="s">
        <v>3</v>
      </c>
      <c r="C3" s="20" t="s">
        <v>4</v>
      </c>
      <c r="D3" s="20" t="s">
        <v>5</v>
      </c>
      <c r="E3" s="20" t="s">
        <v>6</v>
      </c>
      <c r="F3" s="20" t="s">
        <v>7</v>
      </c>
      <c r="G3" s="21" t="s">
        <v>8</v>
      </c>
      <c r="H3" s="21" t="s">
        <v>9</v>
      </c>
      <c r="I3" s="21" t="s">
        <v>10</v>
      </c>
      <c r="J3" s="21" t="s">
        <v>11</v>
      </c>
      <c r="K3" s="21" t="s">
        <v>12</v>
      </c>
      <c r="L3" s="22" t="s">
        <v>13</v>
      </c>
      <c r="M3" s="22" t="s">
        <v>14</v>
      </c>
      <c r="N3" s="22" t="s">
        <v>15</v>
      </c>
      <c r="O3" s="21" t="s">
        <v>16</v>
      </c>
    </row>
    <row r="4" spans="1:15" ht="34.5" customHeight="1" x14ac:dyDescent="0.2">
      <c r="A4" s="23" t="s">
        <v>17</v>
      </c>
      <c r="B4" s="24"/>
      <c r="C4" s="24"/>
      <c r="D4" s="25" t="s">
        <v>18</v>
      </c>
      <c r="E4" s="26" t="s">
        <v>19</v>
      </c>
      <c r="F4" s="27" t="s">
        <v>20</v>
      </c>
      <c r="G4" s="28"/>
      <c r="H4" s="24"/>
      <c r="I4" s="24"/>
      <c r="J4" s="24"/>
      <c r="K4" s="24"/>
      <c r="L4" s="29"/>
      <c r="M4" s="29"/>
      <c r="N4" s="30"/>
      <c r="O4" s="31"/>
    </row>
    <row r="5" spans="1:15" ht="34.5" customHeight="1" x14ac:dyDescent="0.2">
      <c r="A5" s="32" t="s">
        <v>21</v>
      </c>
      <c r="B5" s="33"/>
      <c r="C5" s="33"/>
      <c r="D5" s="33"/>
      <c r="E5" s="33"/>
      <c r="F5" s="33"/>
      <c r="G5" s="34"/>
      <c r="H5" s="33"/>
      <c r="I5" s="33"/>
      <c r="J5" s="33"/>
      <c r="K5" s="33"/>
      <c r="L5" s="35"/>
      <c r="M5" s="35"/>
      <c r="N5" s="36"/>
      <c r="O5" s="37"/>
    </row>
    <row r="6" spans="1:15" s="44" customFormat="1" ht="34.5" customHeight="1" x14ac:dyDescent="0.2">
      <c r="A6" s="38">
        <v>1</v>
      </c>
      <c r="B6" s="39" t="s">
        <v>22</v>
      </c>
      <c r="C6" s="39" t="s">
        <v>23</v>
      </c>
      <c r="D6" s="38" t="s">
        <v>24</v>
      </c>
      <c r="E6" s="40" t="s">
        <v>25</v>
      </c>
      <c r="F6" s="38" t="s">
        <v>20</v>
      </c>
      <c r="G6" s="41" t="s">
        <v>26</v>
      </c>
      <c r="H6" s="38">
        <v>165</v>
      </c>
      <c r="I6" s="38" t="s">
        <v>27</v>
      </c>
      <c r="J6" s="38" t="s">
        <v>28</v>
      </c>
      <c r="K6" s="38" t="s">
        <v>28</v>
      </c>
      <c r="L6" s="42">
        <v>206207900.72999999</v>
      </c>
      <c r="M6" s="42" t="s">
        <v>28</v>
      </c>
      <c r="N6" s="43" t="s">
        <v>28</v>
      </c>
      <c r="O6" s="38" t="s">
        <v>29</v>
      </c>
    </row>
    <row r="7" spans="1:15" s="45" customFormat="1" ht="34.5" customHeight="1" x14ac:dyDescent="0.2">
      <c r="A7" s="38">
        <v>2</v>
      </c>
      <c r="B7" s="39" t="s">
        <v>30</v>
      </c>
      <c r="C7" s="39" t="s">
        <v>31</v>
      </c>
      <c r="D7" s="38" t="s">
        <v>32</v>
      </c>
      <c r="E7" s="40" t="s">
        <v>33</v>
      </c>
      <c r="F7" s="38" t="s">
        <v>34</v>
      </c>
      <c r="G7" s="41" t="s">
        <v>35</v>
      </c>
      <c r="H7" s="38">
        <v>25</v>
      </c>
      <c r="I7" s="38" t="s">
        <v>27</v>
      </c>
      <c r="J7" s="38" t="s">
        <v>28</v>
      </c>
      <c r="K7" s="38" t="s">
        <v>28</v>
      </c>
      <c r="L7" s="42">
        <v>1500000</v>
      </c>
      <c r="M7" s="42" t="s">
        <v>28</v>
      </c>
      <c r="N7" s="43" t="s">
        <v>36</v>
      </c>
      <c r="O7" s="38" t="s">
        <v>29</v>
      </c>
    </row>
    <row r="8" spans="1:15" s="45" customFormat="1" ht="34.5" customHeight="1" x14ac:dyDescent="0.2">
      <c r="A8" s="38">
        <v>3</v>
      </c>
      <c r="B8" s="39" t="s">
        <v>37</v>
      </c>
      <c r="C8" s="39" t="s">
        <v>38</v>
      </c>
      <c r="D8" s="38" t="s">
        <v>39</v>
      </c>
      <c r="E8" s="46">
        <v>241591129</v>
      </c>
      <c r="F8" s="38" t="s">
        <v>40</v>
      </c>
      <c r="G8" s="41" t="s">
        <v>41</v>
      </c>
      <c r="H8" s="38">
        <v>12</v>
      </c>
      <c r="I8" s="38" t="s">
        <v>27</v>
      </c>
      <c r="J8" s="38" t="s">
        <v>27</v>
      </c>
      <c r="K8" s="38" t="s">
        <v>28</v>
      </c>
      <c r="L8" s="42">
        <v>1979707.77</v>
      </c>
      <c r="M8" s="42" t="s">
        <v>28</v>
      </c>
      <c r="N8" s="43" t="s">
        <v>28</v>
      </c>
      <c r="O8" s="38" t="s">
        <v>29</v>
      </c>
    </row>
    <row r="9" spans="1:15" s="45" customFormat="1" ht="34.5" customHeight="1" x14ac:dyDescent="0.2">
      <c r="A9" s="38">
        <v>4</v>
      </c>
      <c r="B9" s="39" t="s">
        <v>42</v>
      </c>
      <c r="C9" s="39" t="s">
        <v>43</v>
      </c>
      <c r="D9" s="38" t="s">
        <v>44</v>
      </c>
      <c r="E9" s="40" t="s">
        <v>45</v>
      </c>
      <c r="F9" s="38" t="s">
        <v>46</v>
      </c>
      <c r="G9" s="41" t="s">
        <v>47</v>
      </c>
      <c r="H9" s="38">
        <v>16</v>
      </c>
      <c r="I9" s="38" t="s">
        <v>27</v>
      </c>
      <c r="J9" s="38"/>
      <c r="K9" s="38"/>
      <c r="L9" s="42">
        <v>1994886.47</v>
      </c>
      <c r="M9" s="42"/>
      <c r="N9" s="43"/>
      <c r="O9" s="38"/>
    </row>
    <row r="10" spans="1:15" s="45" customFormat="1" ht="34.5" customHeight="1" x14ac:dyDescent="0.2">
      <c r="A10" s="38">
        <v>5</v>
      </c>
      <c r="B10" s="39" t="s">
        <v>48</v>
      </c>
      <c r="C10" s="39" t="s">
        <v>49</v>
      </c>
      <c r="D10" s="38" t="s">
        <v>50</v>
      </c>
      <c r="E10" s="40" t="s">
        <v>51</v>
      </c>
      <c r="F10" s="38" t="s">
        <v>52</v>
      </c>
      <c r="G10" s="41" t="s">
        <v>53</v>
      </c>
      <c r="H10" s="38">
        <v>43</v>
      </c>
      <c r="I10" s="38">
        <v>65</v>
      </c>
      <c r="J10" s="38" t="s">
        <v>28</v>
      </c>
      <c r="K10" s="38" t="s">
        <v>28</v>
      </c>
      <c r="L10" s="42">
        <v>2948400</v>
      </c>
      <c r="M10" s="42" t="s">
        <v>28</v>
      </c>
      <c r="N10" s="43" t="s">
        <v>28</v>
      </c>
      <c r="O10" s="38" t="s">
        <v>29</v>
      </c>
    </row>
    <row r="11" spans="1:15" s="45" customFormat="1" ht="34.5" customHeight="1" x14ac:dyDescent="0.2">
      <c r="A11" s="38">
        <v>6</v>
      </c>
      <c r="B11" s="39" t="s">
        <v>54</v>
      </c>
      <c r="C11" s="39" t="s">
        <v>55</v>
      </c>
      <c r="D11" s="38" t="s">
        <v>56</v>
      </c>
      <c r="E11" s="40" t="s">
        <v>57</v>
      </c>
      <c r="F11" s="38" t="s">
        <v>34</v>
      </c>
      <c r="G11" s="41" t="s">
        <v>35</v>
      </c>
      <c r="H11" s="38">
        <v>15</v>
      </c>
      <c r="I11" s="38" t="s">
        <v>27</v>
      </c>
      <c r="J11" s="38" t="s">
        <v>28</v>
      </c>
      <c r="K11" s="38" t="s">
        <v>28</v>
      </c>
      <c r="L11" s="42" t="s">
        <v>58</v>
      </c>
      <c r="M11" s="42" t="s">
        <v>28</v>
      </c>
      <c r="N11" s="43" t="s">
        <v>28</v>
      </c>
      <c r="O11" s="38" t="s">
        <v>29</v>
      </c>
    </row>
    <row r="12" spans="1:15" s="45" customFormat="1" ht="34.5" customHeight="1" x14ac:dyDescent="0.2">
      <c r="A12" s="38">
        <v>7</v>
      </c>
      <c r="B12" s="39" t="s">
        <v>59</v>
      </c>
      <c r="C12" s="39" t="s">
        <v>60</v>
      </c>
      <c r="D12" s="38" t="s">
        <v>61</v>
      </c>
      <c r="E12" s="40" t="s">
        <v>62</v>
      </c>
      <c r="F12" s="38" t="s">
        <v>63</v>
      </c>
      <c r="G12" s="41" t="s">
        <v>64</v>
      </c>
      <c r="H12" s="38">
        <v>63</v>
      </c>
      <c r="I12" s="38" t="s">
        <v>27</v>
      </c>
      <c r="J12" s="38" t="s">
        <v>28</v>
      </c>
      <c r="K12" s="38" t="s">
        <v>28</v>
      </c>
      <c r="L12" s="42">
        <v>35500784</v>
      </c>
      <c r="M12" s="42" t="s">
        <v>28</v>
      </c>
      <c r="N12" s="43" t="s">
        <v>28</v>
      </c>
      <c r="O12" s="38" t="s">
        <v>29</v>
      </c>
    </row>
    <row r="13" spans="1:15" s="45" customFormat="1" ht="34.5" customHeight="1" x14ac:dyDescent="0.2">
      <c r="A13" s="38">
        <v>8</v>
      </c>
      <c r="B13" s="39" t="s">
        <v>65</v>
      </c>
      <c r="C13" s="39" t="s">
        <v>66</v>
      </c>
      <c r="D13" s="38" t="s">
        <v>67</v>
      </c>
      <c r="E13" s="40" t="s">
        <v>68</v>
      </c>
      <c r="F13" s="14" t="s">
        <v>69</v>
      </c>
      <c r="G13" s="14"/>
      <c r="H13" s="38">
        <v>109</v>
      </c>
      <c r="I13" s="38"/>
      <c r="J13" s="38"/>
      <c r="K13" s="38"/>
      <c r="L13" s="42"/>
      <c r="M13" s="42"/>
      <c r="N13" s="43"/>
      <c r="O13" s="38"/>
    </row>
    <row r="14" spans="1:15" s="45" customFormat="1" ht="34.5" customHeight="1" x14ac:dyDescent="0.2">
      <c r="A14" s="38">
        <v>9</v>
      </c>
      <c r="B14" s="39" t="s">
        <v>70</v>
      </c>
      <c r="C14" s="39" t="s">
        <v>71</v>
      </c>
      <c r="D14" s="38" t="s">
        <v>72</v>
      </c>
      <c r="E14" s="40" t="s">
        <v>73</v>
      </c>
      <c r="F14" s="38" t="s">
        <v>74</v>
      </c>
      <c r="G14" s="41" t="s">
        <v>75</v>
      </c>
      <c r="H14" s="38">
        <v>25</v>
      </c>
      <c r="I14" s="38"/>
      <c r="J14" s="38" t="s">
        <v>28</v>
      </c>
      <c r="K14" s="38" t="s">
        <v>28</v>
      </c>
      <c r="L14" s="42" t="s">
        <v>58</v>
      </c>
      <c r="M14" s="42" t="s">
        <v>28</v>
      </c>
      <c r="N14" s="43" t="s">
        <v>28</v>
      </c>
      <c r="O14" s="38" t="s">
        <v>29</v>
      </c>
    </row>
    <row r="15" spans="1:15" s="45" customFormat="1" ht="34.5" customHeight="1" x14ac:dyDescent="0.2">
      <c r="A15" s="38">
        <v>10</v>
      </c>
      <c r="B15" s="39" t="s">
        <v>76</v>
      </c>
      <c r="C15" s="39" t="s">
        <v>77</v>
      </c>
      <c r="D15" s="38" t="s">
        <v>78</v>
      </c>
      <c r="E15" s="40" t="s">
        <v>79</v>
      </c>
      <c r="F15" s="38" t="s">
        <v>74</v>
      </c>
      <c r="G15" s="41" t="s">
        <v>75</v>
      </c>
      <c r="H15" s="38">
        <v>32</v>
      </c>
      <c r="I15" s="38">
        <v>80</v>
      </c>
      <c r="J15" s="38" t="s">
        <v>80</v>
      </c>
      <c r="K15" s="38" t="s">
        <v>28</v>
      </c>
      <c r="L15" s="42">
        <v>1867000</v>
      </c>
      <c r="M15" s="42" t="s">
        <v>28</v>
      </c>
      <c r="N15" s="43" t="s">
        <v>28</v>
      </c>
      <c r="O15" s="38" t="s">
        <v>29</v>
      </c>
    </row>
    <row r="16" spans="1:15" s="45" customFormat="1" ht="34.5" customHeight="1" x14ac:dyDescent="0.2">
      <c r="A16" s="38">
        <v>11</v>
      </c>
      <c r="B16" s="39" t="s">
        <v>81</v>
      </c>
      <c r="C16" s="39" t="s">
        <v>82</v>
      </c>
      <c r="D16" s="38" t="s">
        <v>83</v>
      </c>
      <c r="E16" s="48" t="s">
        <v>84</v>
      </c>
      <c r="F16" s="38" t="s">
        <v>74</v>
      </c>
      <c r="G16" s="41" t="s">
        <v>75</v>
      </c>
      <c r="H16" s="38">
        <v>20</v>
      </c>
      <c r="I16" s="38">
        <v>95</v>
      </c>
      <c r="J16" s="38" t="s">
        <v>28</v>
      </c>
      <c r="K16" s="38" t="s">
        <v>28</v>
      </c>
      <c r="L16" s="42">
        <v>35150</v>
      </c>
      <c r="M16" s="42" t="s">
        <v>28</v>
      </c>
      <c r="N16" s="43" t="s">
        <v>28</v>
      </c>
      <c r="O16" s="38" t="s">
        <v>29</v>
      </c>
    </row>
    <row r="17" spans="1:18" s="45" customFormat="1" ht="34.5" customHeight="1" x14ac:dyDescent="0.2">
      <c r="A17" s="38">
        <v>12</v>
      </c>
      <c r="B17" s="39" t="s">
        <v>85</v>
      </c>
      <c r="C17" s="39" t="s">
        <v>86</v>
      </c>
      <c r="D17" s="38" t="s">
        <v>87</v>
      </c>
      <c r="E17" s="40" t="s">
        <v>88</v>
      </c>
      <c r="F17" s="38" t="s">
        <v>74</v>
      </c>
      <c r="G17" s="41" t="s">
        <v>75</v>
      </c>
      <c r="H17" s="38">
        <v>10</v>
      </c>
      <c r="I17" s="38">
        <v>46</v>
      </c>
      <c r="J17" s="38" t="s">
        <v>28</v>
      </c>
      <c r="K17" s="38" t="s">
        <v>28</v>
      </c>
      <c r="L17" s="42" t="s">
        <v>58</v>
      </c>
      <c r="M17" s="42" t="s">
        <v>28</v>
      </c>
      <c r="N17" s="43" t="s">
        <v>28</v>
      </c>
      <c r="O17" s="38" t="s">
        <v>29</v>
      </c>
    </row>
    <row r="18" spans="1:18" s="45" customFormat="1" ht="34.5" customHeight="1" x14ac:dyDescent="0.2">
      <c r="A18" s="38">
        <v>13</v>
      </c>
      <c r="B18" s="39" t="s">
        <v>89</v>
      </c>
      <c r="C18" s="39" t="s">
        <v>90</v>
      </c>
      <c r="D18" s="38" t="s">
        <v>91</v>
      </c>
      <c r="E18" s="40" t="s">
        <v>92</v>
      </c>
      <c r="F18" s="38" t="s">
        <v>74</v>
      </c>
      <c r="G18" s="41" t="s">
        <v>75</v>
      </c>
      <c r="H18" s="38">
        <v>15</v>
      </c>
      <c r="I18" s="38"/>
      <c r="J18" s="38" t="s">
        <v>28</v>
      </c>
      <c r="K18" s="38" t="s">
        <v>28</v>
      </c>
      <c r="L18" s="42" t="s">
        <v>93</v>
      </c>
      <c r="M18" s="42" t="s">
        <v>28</v>
      </c>
      <c r="N18" s="43" t="s">
        <v>28</v>
      </c>
      <c r="O18" s="38" t="s">
        <v>29</v>
      </c>
    </row>
    <row r="19" spans="1:18" s="45" customFormat="1" ht="47.25" customHeight="1" x14ac:dyDescent="0.2">
      <c r="A19" s="38">
        <v>14</v>
      </c>
      <c r="B19" s="39" t="s">
        <v>94</v>
      </c>
      <c r="C19" s="39" t="s">
        <v>95</v>
      </c>
      <c r="D19" s="38" t="s">
        <v>96</v>
      </c>
      <c r="E19" s="48" t="s">
        <v>97</v>
      </c>
      <c r="F19" s="38" t="s">
        <v>74</v>
      </c>
      <c r="G19" s="41" t="s">
        <v>75</v>
      </c>
      <c r="H19" s="38">
        <v>13</v>
      </c>
      <c r="I19" s="38">
        <v>49</v>
      </c>
      <c r="J19" s="38" t="s">
        <v>28</v>
      </c>
      <c r="K19" s="38" t="s">
        <v>28</v>
      </c>
      <c r="L19" s="42">
        <v>604750</v>
      </c>
      <c r="M19" s="42" t="s">
        <v>28</v>
      </c>
      <c r="N19" s="43" t="s">
        <v>28</v>
      </c>
      <c r="O19" s="38" t="s">
        <v>29</v>
      </c>
    </row>
    <row r="20" spans="1:18" s="45" customFormat="1" ht="34.5" customHeight="1" x14ac:dyDescent="0.2">
      <c r="A20" s="38">
        <v>15</v>
      </c>
      <c r="B20" s="39" t="s">
        <v>98</v>
      </c>
      <c r="C20" s="39" t="s">
        <v>99</v>
      </c>
      <c r="D20" s="38" t="s">
        <v>100</v>
      </c>
      <c r="E20" s="48" t="s">
        <v>101</v>
      </c>
      <c r="F20" s="38" t="s">
        <v>74</v>
      </c>
      <c r="G20" s="41" t="s">
        <v>75</v>
      </c>
      <c r="H20" s="38">
        <v>29</v>
      </c>
      <c r="I20" s="38">
        <v>125</v>
      </c>
      <c r="J20" s="38" t="s">
        <v>28</v>
      </c>
      <c r="K20" s="38" t="s">
        <v>58</v>
      </c>
      <c r="L20" s="42">
        <v>1289230</v>
      </c>
      <c r="M20" s="42" t="s">
        <v>28</v>
      </c>
      <c r="N20" s="43" t="s">
        <v>28</v>
      </c>
      <c r="O20" s="38" t="s">
        <v>29</v>
      </c>
    </row>
    <row r="21" spans="1:18" s="45" customFormat="1" ht="34.5" customHeight="1" x14ac:dyDescent="0.2">
      <c r="A21" s="38">
        <v>16</v>
      </c>
      <c r="B21" s="39" t="s">
        <v>102</v>
      </c>
      <c r="C21" s="39" t="s">
        <v>103</v>
      </c>
      <c r="D21" s="38" t="s">
        <v>104</v>
      </c>
      <c r="E21" s="40" t="s">
        <v>105</v>
      </c>
      <c r="F21" s="38" t="s">
        <v>74</v>
      </c>
      <c r="G21" s="41" t="s">
        <v>75</v>
      </c>
      <c r="H21" s="38">
        <v>15</v>
      </c>
      <c r="I21" s="38">
        <v>50</v>
      </c>
      <c r="J21" s="38" t="s">
        <v>28</v>
      </c>
      <c r="K21" s="38" t="s">
        <v>28</v>
      </c>
      <c r="L21" s="42">
        <v>633180</v>
      </c>
      <c r="M21" s="42" t="s">
        <v>28</v>
      </c>
      <c r="N21" s="43" t="s">
        <v>28</v>
      </c>
      <c r="O21" s="38" t="s">
        <v>29</v>
      </c>
      <c r="R21" s="49"/>
    </row>
    <row r="22" spans="1:18" s="45" customFormat="1" ht="34.5" customHeight="1" x14ac:dyDescent="0.2">
      <c r="A22" s="38">
        <v>17</v>
      </c>
      <c r="B22" s="39" t="s">
        <v>106</v>
      </c>
      <c r="C22" s="39" t="s">
        <v>107</v>
      </c>
      <c r="D22" s="38" t="s">
        <v>108</v>
      </c>
      <c r="E22" s="48" t="s">
        <v>109</v>
      </c>
      <c r="F22" s="38" t="s">
        <v>74</v>
      </c>
      <c r="G22" s="41" t="s">
        <v>75</v>
      </c>
      <c r="H22" s="38">
        <v>10</v>
      </c>
      <c r="I22" s="38">
        <v>50</v>
      </c>
      <c r="J22" s="38" t="s">
        <v>28</v>
      </c>
      <c r="K22" s="38" t="s">
        <v>28</v>
      </c>
      <c r="L22" s="42">
        <v>596640</v>
      </c>
      <c r="M22" s="42" t="s">
        <v>28</v>
      </c>
      <c r="N22" s="43" t="s">
        <v>28</v>
      </c>
      <c r="O22" s="38" t="s">
        <v>29</v>
      </c>
    </row>
    <row r="23" spans="1:18" s="45" customFormat="1" ht="34.5" customHeight="1" x14ac:dyDescent="0.2">
      <c r="A23" s="38">
        <v>18</v>
      </c>
      <c r="B23" s="39" t="s">
        <v>110</v>
      </c>
      <c r="C23" s="39" t="s">
        <v>60</v>
      </c>
      <c r="D23" s="38" t="s">
        <v>111</v>
      </c>
      <c r="E23" s="40" t="s">
        <v>112</v>
      </c>
      <c r="F23" s="38" t="s">
        <v>74</v>
      </c>
      <c r="G23" s="41" t="s">
        <v>75</v>
      </c>
      <c r="H23" s="38">
        <v>13</v>
      </c>
      <c r="I23" s="38">
        <v>50</v>
      </c>
      <c r="J23" s="38" t="s">
        <v>28</v>
      </c>
      <c r="K23" s="38" t="s">
        <v>28</v>
      </c>
      <c r="L23" s="42" t="s">
        <v>58</v>
      </c>
      <c r="M23" s="42" t="s">
        <v>28</v>
      </c>
      <c r="N23" s="43" t="s">
        <v>28</v>
      </c>
      <c r="O23" s="38" t="s">
        <v>29</v>
      </c>
      <c r="R23" s="49"/>
    </row>
    <row r="24" spans="1:18" s="45" customFormat="1" ht="34.5" customHeight="1" x14ac:dyDescent="0.2">
      <c r="A24" s="38">
        <v>19</v>
      </c>
      <c r="B24" s="39" t="s">
        <v>113</v>
      </c>
      <c r="C24" s="39" t="s">
        <v>114</v>
      </c>
      <c r="D24" s="38" t="s">
        <v>115</v>
      </c>
      <c r="E24" s="40" t="s">
        <v>116</v>
      </c>
      <c r="F24" s="38" t="s">
        <v>74</v>
      </c>
      <c r="G24" s="41" t="s">
        <v>75</v>
      </c>
      <c r="H24" s="38">
        <v>12</v>
      </c>
      <c r="I24" s="38"/>
      <c r="J24" s="38" t="s">
        <v>28</v>
      </c>
      <c r="K24" s="38" t="s">
        <v>28</v>
      </c>
      <c r="L24" s="42" t="s">
        <v>58</v>
      </c>
      <c r="M24" s="42" t="s">
        <v>28</v>
      </c>
      <c r="N24" s="43" t="s">
        <v>28</v>
      </c>
      <c r="O24" s="38" t="s">
        <v>29</v>
      </c>
      <c r="R24" s="49"/>
    </row>
    <row r="25" spans="1:18" s="45" customFormat="1" ht="34.5" customHeight="1" x14ac:dyDescent="0.2">
      <c r="A25" s="38">
        <v>20</v>
      </c>
      <c r="B25" s="39" t="s">
        <v>117</v>
      </c>
      <c r="C25" s="39" t="s">
        <v>118</v>
      </c>
      <c r="D25" s="38" t="s">
        <v>119</v>
      </c>
      <c r="E25" s="38" t="s">
        <v>120</v>
      </c>
      <c r="F25" s="41" t="s">
        <v>121</v>
      </c>
      <c r="G25" s="41" t="s">
        <v>122</v>
      </c>
      <c r="H25" s="38">
        <v>32</v>
      </c>
      <c r="I25" s="38" t="s">
        <v>27</v>
      </c>
      <c r="J25" s="38" t="s">
        <v>80</v>
      </c>
      <c r="K25" s="38" t="s">
        <v>28</v>
      </c>
      <c r="L25" s="42">
        <v>2513165</v>
      </c>
      <c r="M25" s="42" t="s">
        <v>28</v>
      </c>
      <c r="N25" s="43" t="s">
        <v>28</v>
      </c>
      <c r="O25" s="38" t="s">
        <v>29</v>
      </c>
    </row>
    <row r="26" spans="1:18" s="45" customFormat="1" ht="34.5" customHeight="1" x14ac:dyDescent="0.2">
      <c r="A26" s="38">
        <v>21</v>
      </c>
      <c r="B26" s="39" t="s">
        <v>123</v>
      </c>
      <c r="C26" s="39" t="s">
        <v>124</v>
      </c>
      <c r="D26" s="38" t="s">
        <v>125</v>
      </c>
      <c r="E26" s="40" t="s">
        <v>126</v>
      </c>
      <c r="F26" s="41" t="s">
        <v>127</v>
      </c>
      <c r="G26" s="41" t="s">
        <v>128</v>
      </c>
      <c r="H26" s="38">
        <v>21</v>
      </c>
      <c r="I26" s="38" t="s">
        <v>27</v>
      </c>
      <c r="J26" s="38" t="s">
        <v>28</v>
      </c>
      <c r="K26" s="38" t="s">
        <v>28</v>
      </c>
      <c r="L26" s="42">
        <v>1639500</v>
      </c>
      <c r="M26" s="42" t="s">
        <v>28</v>
      </c>
      <c r="N26" s="43" t="s">
        <v>129</v>
      </c>
      <c r="O26" s="38" t="s">
        <v>29</v>
      </c>
      <c r="R26" s="49"/>
    </row>
    <row r="27" spans="1:18" s="45" customFormat="1" ht="34.5" customHeight="1" x14ac:dyDescent="0.2">
      <c r="A27" s="38">
        <v>22</v>
      </c>
      <c r="B27" s="39" t="s">
        <v>130</v>
      </c>
      <c r="C27" s="39" t="s">
        <v>131</v>
      </c>
      <c r="D27" s="38" t="s">
        <v>132</v>
      </c>
      <c r="E27" s="40" t="s">
        <v>133</v>
      </c>
      <c r="F27" s="38" t="s">
        <v>134</v>
      </c>
      <c r="G27" s="41" t="s">
        <v>135</v>
      </c>
      <c r="H27" s="38">
        <v>76</v>
      </c>
      <c r="I27" s="38">
        <v>477</v>
      </c>
      <c r="J27" s="38" t="s">
        <v>28</v>
      </c>
      <c r="K27" s="38" t="s">
        <v>28</v>
      </c>
      <c r="L27" s="42">
        <v>5618120.5099999998</v>
      </c>
      <c r="M27" s="42" t="s">
        <v>28</v>
      </c>
      <c r="N27" s="43" t="s">
        <v>28</v>
      </c>
      <c r="O27" s="38" t="s">
        <v>29</v>
      </c>
    </row>
    <row r="28" spans="1:18" s="45" customFormat="1" ht="34.5" customHeight="1" x14ac:dyDescent="0.2">
      <c r="A28" s="38">
        <v>23</v>
      </c>
      <c r="B28" s="39" t="s">
        <v>136</v>
      </c>
      <c r="C28" s="39" t="s">
        <v>137</v>
      </c>
      <c r="D28" s="40" t="s">
        <v>138</v>
      </c>
      <c r="E28" s="40" t="s">
        <v>139</v>
      </c>
      <c r="F28" s="38" t="s">
        <v>134</v>
      </c>
      <c r="G28" s="41" t="s">
        <v>135</v>
      </c>
      <c r="H28" s="40" t="s">
        <v>140</v>
      </c>
      <c r="I28" s="40" t="s">
        <v>141</v>
      </c>
      <c r="J28" s="48" t="s">
        <v>142</v>
      </c>
      <c r="K28" s="40" t="s">
        <v>28</v>
      </c>
      <c r="L28" s="42">
        <v>7570818.0499999998</v>
      </c>
      <c r="M28" s="42" t="s">
        <v>28</v>
      </c>
      <c r="N28" s="43" t="s">
        <v>28</v>
      </c>
      <c r="O28" s="40"/>
    </row>
    <row r="29" spans="1:18" s="45" customFormat="1" x14ac:dyDescent="0.2">
      <c r="A29" s="38">
        <v>24</v>
      </c>
      <c r="B29" s="39" t="s">
        <v>143</v>
      </c>
      <c r="C29" s="39" t="s">
        <v>144</v>
      </c>
      <c r="D29" s="38" t="s">
        <v>145</v>
      </c>
      <c r="E29" s="40" t="s">
        <v>146</v>
      </c>
      <c r="F29" s="38" t="s">
        <v>134</v>
      </c>
      <c r="G29" s="41" t="s">
        <v>135</v>
      </c>
      <c r="H29" s="38">
        <v>90</v>
      </c>
      <c r="I29" s="38">
        <v>530</v>
      </c>
      <c r="J29" s="38" t="s">
        <v>80</v>
      </c>
      <c r="K29" s="38" t="s">
        <v>28</v>
      </c>
      <c r="L29" s="42">
        <v>7150000</v>
      </c>
      <c r="M29" s="42" t="s">
        <v>28</v>
      </c>
      <c r="N29" s="43" t="s">
        <v>28</v>
      </c>
      <c r="O29" s="38"/>
    </row>
    <row r="30" spans="1:18" s="45" customFormat="1" ht="34.5" customHeight="1" x14ac:dyDescent="0.2">
      <c r="A30" s="38">
        <v>25</v>
      </c>
      <c r="B30" s="39" t="s">
        <v>147</v>
      </c>
      <c r="C30" s="39" t="s">
        <v>148</v>
      </c>
      <c r="D30" s="40" t="s">
        <v>149</v>
      </c>
      <c r="E30" s="40" t="s">
        <v>150</v>
      </c>
      <c r="F30" s="38" t="s">
        <v>134</v>
      </c>
      <c r="G30" s="41" t="s">
        <v>135</v>
      </c>
      <c r="H30" s="50">
        <v>62</v>
      </c>
      <c r="I30" s="50">
        <v>284</v>
      </c>
      <c r="J30" s="40" t="s">
        <v>28</v>
      </c>
      <c r="K30" s="40" t="s">
        <v>58</v>
      </c>
      <c r="L30" s="42" t="s">
        <v>58</v>
      </c>
      <c r="M30" s="43" t="s">
        <v>151</v>
      </c>
      <c r="N30" s="43" t="s">
        <v>28</v>
      </c>
      <c r="O30" s="40" t="s">
        <v>29</v>
      </c>
    </row>
    <row r="31" spans="1:18" s="45" customFormat="1" ht="34.5" customHeight="1" x14ac:dyDescent="0.2">
      <c r="A31" s="38">
        <v>26</v>
      </c>
      <c r="B31" s="39" t="s">
        <v>152</v>
      </c>
      <c r="C31" s="39" t="s">
        <v>153</v>
      </c>
      <c r="D31" s="38" t="s">
        <v>154</v>
      </c>
      <c r="E31" s="40" t="s">
        <v>155</v>
      </c>
      <c r="F31" s="38" t="s">
        <v>134</v>
      </c>
      <c r="G31" s="41" t="s">
        <v>135</v>
      </c>
      <c r="H31" s="38">
        <v>66</v>
      </c>
      <c r="I31" s="38">
        <v>270</v>
      </c>
      <c r="J31" s="38" t="s">
        <v>28</v>
      </c>
      <c r="K31" s="38" t="s">
        <v>28</v>
      </c>
      <c r="L31" s="42">
        <v>4717486.12</v>
      </c>
      <c r="M31" s="42" t="s">
        <v>28</v>
      </c>
      <c r="N31" s="43" t="s">
        <v>28</v>
      </c>
      <c r="O31" s="38" t="s">
        <v>29</v>
      </c>
      <c r="P31" s="51" t="s">
        <v>156</v>
      </c>
      <c r="R31" s="49"/>
    </row>
    <row r="32" spans="1:18" s="45" customFormat="1" ht="46.5" x14ac:dyDescent="0.2">
      <c r="A32" s="38">
        <v>27</v>
      </c>
      <c r="B32" s="39" t="s">
        <v>157</v>
      </c>
      <c r="C32" s="39" t="s">
        <v>158</v>
      </c>
      <c r="D32" s="38" t="s">
        <v>159</v>
      </c>
      <c r="E32" s="40" t="s">
        <v>160</v>
      </c>
      <c r="F32" s="38" t="s">
        <v>134</v>
      </c>
      <c r="G32" s="41" t="s">
        <v>135</v>
      </c>
      <c r="H32" s="38">
        <v>60</v>
      </c>
      <c r="I32" s="38">
        <v>323</v>
      </c>
      <c r="J32" s="38" t="s">
        <v>28</v>
      </c>
      <c r="K32" s="38" t="s">
        <v>28</v>
      </c>
      <c r="L32" s="42">
        <v>3241670</v>
      </c>
      <c r="M32" s="42" t="s">
        <v>28</v>
      </c>
      <c r="N32" s="43" t="s">
        <v>28</v>
      </c>
      <c r="O32" s="38" t="s">
        <v>29</v>
      </c>
    </row>
    <row r="33" spans="1:18" s="45" customFormat="1" ht="34.5" customHeight="1" x14ac:dyDescent="0.2">
      <c r="A33" s="38">
        <v>28</v>
      </c>
      <c r="B33" s="39" t="s">
        <v>161</v>
      </c>
      <c r="C33" s="39" t="s">
        <v>162</v>
      </c>
      <c r="D33" s="38" t="s">
        <v>163</v>
      </c>
      <c r="E33" s="40" t="s">
        <v>164</v>
      </c>
      <c r="F33" s="38" t="s">
        <v>165</v>
      </c>
      <c r="G33" s="41" t="s">
        <v>135</v>
      </c>
      <c r="H33" s="38">
        <v>26</v>
      </c>
      <c r="I33" s="38">
        <v>162</v>
      </c>
      <c r="J33" s="38" t="s">
        <v>28</v>
      </c>
      <c r="K33" s="38" t="s">
        <v>28</v>
      </c>
      <c r="L33" s="42">
        <v>1500000</v>
      </c>
      <c r="M33" s="42" t="s">
        <v>28</v>
      </c>
      <c r="N33" s="43" t="s">
        <v>28</v>
      </c>
      <c r="O33" s="38" t="s">
        <v>29</v>
      </c>
    </row>
    <row r="34" spans="1:18" s="45" customFormat="1" ht="34.5" customHeight="1" x14ac:dyDescent="0.2">
      <c r="A34" s="38">
        <v>29</v>
      </c>
      <c r="B34" s="39" t="s">
        <v>166</v>
      </c>
      <c r="C34" s="39" t="s">
        <v>167</v>
      </c>
      <c r="D34" s="38" t="s">
        <v>168</v>
      </c>
      <c r="E34" s="40" t="s">
        <v>169</v>
      </c>
      <c r="F34" s="38" t="s">
        <v>170</v>
      </c>
      <c r="G34" s="41" t="s">
        <v>171</v>
      </c>
      <c r="H34" s="38">
        <v>12</v>
      </c>
      <c r="I34" s="38" t="s">
        <v>27</v>
      </c>
      <c r="J34" s="38" t="s">
        <v>28</v>
      </c>
      <c r="K34" s="38" t="s">
        <v>28</v>
      </c>
      <c r="L34" s="42">
        <v>2082000</v>
      </c>
      <c r="M34" s="42" t="s">
        <v>28</v>
      </c>
      <c r="N34" s="43" t="s">
        <v>28</v>
      </c>
      <c r="O34" s="38" t="s">
        <v>29</v>
      </c>
      <c r="R34" s="49"/>
    </row>
    <row r="35" spans="1:18" s="45" customFormat="1" ht="34.5" customHeight="1" x14ac:dyDescent="0.2">
      <c r="A35" s="38">
        <v>30</v>
      </c>
      <c r="B35" s="39" t="s">
        <v>172</v>
      </c>
      <c r="C35" s="39" t="s">
        <v>173</v>
      </c>
      <c r="D35" s="38" t="s">
        <v>174</v>
      </c>
      <c r="E35" s="38">
        <v>241812688</v>
      </c>
      <c r="F35" s="38" t="s">
        <v>170</v>
      </c>
      <c r="G35" s="41" t="s">
        <v>171</v>
      </c>
      <c r="H35" s="38">
        <v>23</v>
      </c>
      <c r="I35" s="38" t="s">
        <v>27</v>
      </c>
      <c r="J35" s="38" t="s">
        <v>28</v>
      </c>
      <c r="K35" s="38" t="s">
        <v>28</v>
      </c>
      <c r="L35" s="42">
        <v>1778350</v>
      </c>
      <c r="M35" s="42" t="s">
        <v>28</v>
      </c>
      <c r="N35" s="43" t="s">
        <v>28</v>
      </c>
      <c r="O35" s="38" t="s">
        <v>29</v>
      </c>
      <c r="Q35" s="49"/>
    </row>
    <row r="36" spans="1:18" s="45" customFormat="1" x14ac:dyDescent="0.2">
      <c r="A36" s="38">
        <v>31</v>
      </c>
      <c r="B36" s="39" t="s">
        <v>175</v>
      </c>
      <c r="C36" s="39" t="s">
        <v>176</v>
      </c>
      <c r="D36" s="38" t="s">
        <v>177</v>
      </c>
      <c r="E36" s="46" t="s">
        <v>178</v>
      </c>
      <c r="F36" s="50" t="s">
        <v>179</v>
      </c>
      <c r="G36" s="52" t="s">
        <v>180</v>
      </c>
      <c r="H36" s="38">
        <v>3</v>
      </c>
      <c r="I36" s="38">
        <v>210</v>
      </c>
      <c r="J36" s="38"/>
      <c r="K36" s="38"/>
      <c r="L36" s="42"/>
      <c r="M36" s="42"/>
      <c r="N36" s="43"/>
      <c r="O36" s="38"/>
    </row>
    <row r="37" spans="1:18" s="45" customFormat="1" ht="34.5" customHeight="1" x14ac:dyDescent="0.2">
      <c r="A37" s="38">
        <v>32</v>
      </c>
      <c r="B37" s="39" t="s">
        <v>181</v>
      </c>
      <c r="C37" s="39" t="s">
        <v>182</v>
      </c>
      <c r="D37" s="38" t="s">
        <v>183</v>
      </c>
      <c r="E37" s="40" t="s">
        <v>184</v>
      </c>
      <c r="F37" s="38" t="s">
        <v>185</v>
      </c>
      <c r="G37" s="41" t="s">
        <v>186</v>
      </c>
      <c r="H37" s="38">
        <v>65</v>
      </c>
      <c r="I37" s="38" t="s">
        <v>187</v>
      </c>
      <c r="J37" s="38" t="s">
        <v>28</v>
      </c>
      <c r="K37" s="38" t="s">
        <v>28</v>
      </c>
      <c r="L37" s="42">
        <v>2964100</v>
      </c>
      <c r="M37" s="42" t="s">
        <v>28</v>
      </c>
      <c r="N37" s="43" t="s">
        <v>28</v>
      </c>
      <c r="O37" s="38"/>
    </row>
    <row r="38" spans="1:18" ht="34.5" customHeight="1" x14ac:dyDescent="0.2">
      <c r="B38" s="16"/>
    </row>
  </sheetData>
  <mergeCells count="1">
    <mergeCell ref="F13:G13"/>
  </mergeCells>
  <printOptions horizontalCentered="1"/>
  <pageMargins left="0.390277777777778" right="0.4" top="0.64027777777777795" bottom="0.37013888888888902" header="0.51180555555555496" footer="0.51180555555555496"/>
  <pageSetup paperSize="9" scale="28"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49"/>
  <sheetViews>
    <sheetView view="pageBreakPreview" zoomScaleNormal="40" workbookViewId="0">
      <selection activeCell="B35" sqref="B35"/>
    </sheetView>
  </sheetViews>
  <sheetFormatPr defaultColWidth="9.140625" defaultRowHeight="26.25" x14ac:dyDescent="0.4"/>
  <cols>
    <col min="1" max="1" width="10.5703125" style="53" customWidth="1"/>
    <col min="2" max="2" width="69.5703125" style="53" customWidth="1"/>
    <col min="3" max="3" width="35.85546875" style="53" customWidth="1"/>
    <col min="4" max="6" width="25.85546875" style="53" customWidth="1"/>
    <col min="7" max="7" width="27.28515625" style="53" customWidth="1"/>
    <col min="8" max="8" width="30.7109375" style="53" customWidth="1"/>
    <col min="9" max="9" width="45" style="54" customWidth="1"/>
    <col min="10" max="10" width="48.42578125" style="55" customWidth="1"/>
    <col min="11" max="11" width="63.42578125" style="53" customWidth="1"/>
    <col min="12" max="12" width="45.28515625" style="53" customWidth="1"/>
    <col min="13" max="15" width="39.140625" style="53" customWidth="1"/>
    <col min="16" max="16" width="93.42578125" style="53" customWidth="1"/>
    <col min="17" max="20" width="20.28515625" style="53" customWidth="1"/>
    <col min="21" max="21" width="18.140625" style="53" customWidth="1"/>
    <col min="22" max="23" width="20.7109375" style="53" customWidth="1"/>
    <col min="24" max="25" width="21.85546875" style="53" customWidth="1"/>
    <col min="26" max="29" width="16.7109375" style="53" customWidth="1"/>
    <col min="30" max="1025" width="9.140625" style="53"/>
  </cols>
  <sheetData>
    <row r="1" spans="1:29" ht="45" customHeight="1" x14ac:dyDescent="0.3">
      <c r="A1" s="56" t="s">
        <v>188</v>
      </c>
      <c r="B1" s="57"/>
      <c r="C1" s="58"/>
      <c r="D1" s="58"/>
      <c r="E1" s="59"/>
      <c r="F1" s="60"/>
      <c r="G1" s="58"/>
      <c r="H1" s="59"/>
      <c r="I1" s="61" t="s">
        <v>1</v>
      </c>
      <c r="J1" s="62"/>
      <c r="K1" s="58"/>
      <c r="L1" s="58"/>
      <c r="M1" s="58"/>
      <c r="N1" s="58"/>
      <c r="O1" s="58"/>
      <c r="P1" s="58"/>
      <c r="Q1" s="58"/>
      <c r="R1" s="58"/>
      <c r="S1" s="58"/>
      <c r="T1" s="58"/>
      <c r="U1" s="58"/>
      <c r="V1" s="58"/>
      <c r="W1" s="58"/>
      <c r="X1" s="58"/>
      <c r="Y1" s="58"/>
      <c r="Z1" s="58"/>
      <c r="AA1" s="58"/>
      <c r="AB1" s="58"/>
      <c r="AC1" s="58"/>
    </row>
    <row r="2" spans="1:29" ht="45" customHeight="1" x14ac:dyDescent="0.3">
      <c r="A2" s="13" t="s">
        <v>189</v>
      </c>
      <c r="B2" s="13" t="s">
        <v>190</v>
      </c>
      <c r="C2" s="13" t="s">
        <v>191</v>
      </c>
      <c r="D2" s="13" t="s">
        <v>192</v>
      </c>
      <c r="E2" s="12" t="s">
        <v>193</v>
      </c>
      <c r="F2" s="13" t="s">
        <v>194</v>
      </c>
      <c r="G2" s="13" t="s">
        <v>195</v>
      </c>
      <c r="H2" s="11" t="s">
        <v>196</v>
      </c>
      <c r="I2" s="10" t="s">
        <v>197</v>
      </c>
      <c r="J2" s="9" t="s">
        <v>198</v>
      </c>
      <c r="K2" s="13" t="s">
        <v>199</v>
      </c>
      <c r="L2" s="13" t="s">
        <v>200</v>
      </c>
      <c r="M2" s="13"/>
      <c r="N2" s="13"/>
      <c r="O2" s="13" t="s">
        <v>201</v>
      </c>
      <c r="P2" s="13" t="s">
        <v>202</v>
      </c>
      <c r="Q2" s="13" t="s">
        <v>203</v>
      </c>
      <c r="R2" s="13"/>
      <c r="S2" s="13"/>
      <c r="T2" s="13"/>
      <c r="U2" s="13"/>
      <c r="V2" s="13"/>
      <c r="W2" s="8" t="s">
        <v>204</v>
      </c>
      <c r="X2" s="7" t="s">
        <v>205</v>
      </c>
      <c r="Y2" s="8" t="s">
        <v>206</v>
      </c>
      <c r="Z2" s="7" t="s">
        <v>207</v>
      </c>
      <c r="AA2" s="7" t="s">
        <v>208</v>
      </c>
      <c r="AB2" s="8" t="s">
        <v>209</v>
      </c>
      <c r="AC2" s="7" t="s">
        <v>210</v>
      </c>
    </row>
    <row r="3" spans="1:29" ht="45" customHeight="1" x14ac:dyDescent="0.3">
      <c r="A3" s="13"/>
      <c r="B3" s="13"/>
      <c r="C3" s="13"/>
      <c r="D3" s="13"/>
      <c r="E3" s="12"/>
      <c r="F3" s="13"/>
      <c r="G3" s="13"/>
      <c r="H3" s="11"/>
      <c r="I3" s="10"/>
      <c r="J3" s="9"/>
      <c r="K3" s="13"/>
      <c r="L3" s="63" t="s">
        <v>211</v>
      </c>
      <c r="M3" s="63" t="s">
        <v>212</v>
      </c>
      <c r="N3" s="63" t="s">
        <v>213</v>
      </c>
      <c r="O3" s="13"/>
      <c r="P3" s="13"/>
      <c r="Q3" s="63" t="s">
        <v>214</v>
      </c>
      <c r="R3" s="63" t="s">
        <v>215</v>
      </c>
      <c r="S3" s="63" t="s">
        <v>216</v>
      </c>
      <c r="T3" s="63" t="s">
        <v>217</v>
      </c>
      <c r="U3" s="63" t="s">
        <v>218</v>
      </c>
      <c r="V3" s="63" t="s">
        <v>219</v>
      </c>
      <c r="W3" s="8"/>
      <c r="X3" s="7"/>
      <c r="Y3" s="8"/>
      <c r="Z3" s="7"/>
      <c r="AA3" s="7"/>
      <c r="AB3" s="8"/>
      <c r="AC3" s="7"/>
    </row>
    <row r="4" spans="1:29" ht="45" customHeight="1" x14ac:dyDescent="0.3">
      <c r="A4" s="64"/>
      <c r="B4" s="65" t="s">
        <v>22</v>
      </c>
      <c r="C4" s="66"/>
      <c r="D4" s="66"/>
      <c r="E4" s="67"/>
      <c r="F4" s="66"/>
      <c r="G4" s="66"/>
      <c r="H4" s="68"/>
      <c r="I4" s="69"/>
      <c r="J4" s="70"/>
      <c r="K4" s="71"/>
      <c r="L4" s="66"/>
      <c r="M4" s="66"/>
      <c r="N4" s="66"/>
      <c r="O4" s="72"/>
      <c r="P4" s="72"/>
      <c r="Q4" s="66"/>
      <c r="R4" s="66"/>
      <c r="S4" s="66"/>
      <c r="T4" s="66"/>
      <c r="U4" s="66"/>
      <c r="V4" s="66"/>
      <c r="W4" s="66"/>
      <c r="X4" s="66"/>
      <c r="Y4" s="66"/>
      <c r="Z4" s="66"/>
      <c r="AA4" s="66"/>
      <c r="AB4" s="66"/>
      <c r="AC4" s="66"/>
    </row>
    <row r="5" spans="1:29" ht="45" customHeight="1" x14ac:dyDescent="0.3">
      <c r="A5" s="73">
        <v>1</v>
      </c>
      <c r="B5" s="74" t="s">
        <v>220</v>
      </c>
      <c r="C5" s="75" t="s">
        <v>221</v>
      </c>
      <c r="D5" s="75" t="s">
        <v>80</v>
      </c>
      <c r="E5" s="75" t="s">
        <v>28</v>
      </c>
      <c r="F5" s="75" t="s">
        <v>80</v>
      </c>
      <c r="G5" s="75">
        <v>1494</v>
      </c>
      <c r="H5" s="76" t="s">
        <v>222</v>
      </c>
      <c r="I5" s="77">
        <v>5417000</v>
      </c>
      <c r="J5" s="78" t="s">
        <v>223</v>
      </c>
      <c r="K5" s="79" t="s">
        <v>224</v>
      </c>
      <c r="L5" s="75" t="s">
        <v>225</v>
      </c>
      <c r="M5" s="75" t="s">
        <v>226</v>
      </c>
      <c r="N5" s="75" t="s">
        <v>227</v>
      </c>
      <c r="O5" s="75" t="s">
        <v>228</v>
      </c>
      <c r="P5" s="75" t="s">
        <v>229</v>
      </c>
      <c r="Q5" s="75" t="s">
        <v>230</v>
      </c>
      <c r="R5" s="75" t="s">
        <v>230</v>
      </c>
      <c r="S5" s="75" t="s">
        <v>230</v>
      </c>
      <c r="T5" s="75" t="s">
        <v>231</v>
      </c>
      <c r="U5" s="75" t="s">
        <v>232</v>
      </c>
      <c r="V5" s="75" t="s">
        <v>233</v>
      </c>
      <c r="W5" s="75"/>
      <c r="X5" s="75">
        <v>1632</v>
      </c>
      <c r="Y5" s="75"/>
      <c r="Z5" s="75">
        <v>3</v>
      </c>
      <c r="AA5" s="75" t="s">
        <v>234</v>
      </c>
      <c r="AB5" s="75"/>
      <c r="AC5" s="75" t="s">
        <v>28</v>
      </c>
    </row>
    <row r="6" spans="1:29" ht="45" customHeight="1" x14ac:dyDescent="0.3">
      <c r="A6" s="73">
        <v>2</v>
      </c>
      <c r="B6" s="74" t="s">
        <v>235</v>
      </c>
      <c r="C6" s="75" t="s">
        <v>221</v>
      </c>
      <c r="D6" s="75" t="s">
        <v>80</v>
      </c>
      <c r="E6" s="75" t="s">
        <v>28</v>
      </c>
      <c r="F6" s="75" t="s">
        <v>28</v>
      </c>
      <c r="G6" s="75" t="s">
        <v>236</v>
      </c>
      <c r="H6" s="76" t="s">
        <v>222</v>
      </c>
      <c r="I6" s="77">
        <v>1198000</v>
      </c>
      <c r="J6" s="78" t="s">
        <v>237</v>
      </c>
      <c r="K6" s="79" t="s">
        <v>224</v>
      </c>
      <c r="L6" s="75" t="s">
        <v>225</v>
      </c>
      <c r="M6" s="75" t="s">
        <v>238</v>
      </c>
      <c r="N6" s="75" t="s">
        <v>239</v>
      </c>
      <c r="O6" s="75" t="s">
        <v>228</v>
      </c>
      <c r="P6" s="75" t="s">
        <v>229</v>
      </c>
      <c r="Q6" s="75" t="s">
        <v>230</v>
      </c>
      <c r="R6" s="75" t="s">
        <v>230</v>
      </c>
      <c r="S6" s="75" t="s">
        <v>230</v>
      </c>
      <c r="T6" s="75" t="s">
        <v>231</v>
      </c>
      <c r="U6" s="75" t="s">
        <v>232</v>
      </c>
      <c r="V6" s="75" t="s">
        <v>233</v>
      </c>
      <c r="W6" s="75"/>
      <c r="X6" s="75">
        <v>361</v>
      </c>
      <c r="Y6" s="75"/>
      <c r="Z6" s="75">
        <v>2</v>
      </c>
      <c r="AA6" s="75" t="s">
        <v>234</v>
      </c>
      <c r="AB6" s="75"/>
      <c r="AC6" s="75" t="s">
        <v>28</v>
      </c>
    </row>
    <row r="7" spans="1:29" ht="45" customHeight="1" x14ac:dyDescent="0.3">
      <c r="A7" s="73">
        <v>3</v>
      </c>
      <c r="B7" s="74" t="s">
        <v>235</v>
      </c>
      <c r="C7" s="75" t="s">
        <v>221</v>
      </c>
      <c r="D7" s="75" t="s">
        <v>80</v>
      </c>
      <c r="E7" s="75" t="s">
        <v>28</v>
      </c>
      <c r="F7" s="75" t="s">
        <v>80</v>
      </c>
      <c r="G7" s="75" t="s">
        <v>240</v>
      </c>
      <c r="H7" s="76" t="s">
        <v>222</v>
      </c>
      <c r="I7" s="77">
        <v>1221000</v>
      </c>
      <c r="J7" s="78" t="s">
        <v>241</v>
      </c>
      <c r="K7" s="79" t="s">
        <v>224</v>
      </c>
      <c r="L7" s="75" t="s">
        <v>225</v>
      </c>
      <c r="M7" s="75" t="s">
        <v>242</v>
      </c>
      <c r="N7" s="75" t="s">
        <v>239</v>
      </c>
      <c r="O7" s="75" t="s">
        <v>228</v>
      </c>
      <c r="P7" s="75" t="s">
        <v>243</v>
      </c>
      <c r="Q7" s="75" t="s">
        <v>230</v>
      </c>
      <c r="R7" s="75" t="s">
        <v>230</v>
      </c>
      <c r="S7" s="75" t="s">
        <v>230</v>
      </c>
      <c r="T7" s="75" t="s">
        <v>230</v>
      </c>
      <c r="U7" s="75" t="s">
        <v>232</v>
      </c>
      <c r="V7" s="75" t="s">
        <v>233</v>
      </c>
      <c r="W7" s="75"/>
      <c r="X7" s="75">
        <v>368</v>
      </c>
      <c r="Y7" s="75"/>
      <c r="Z7" s="75">
        <v>2</v>
      </c>
      <c r="AA7" s="75" t="s">
        <v>232</v>
      </c>
      <c r="AB7" s="75"/>
      <c r="AC7" s="75" t="s">
        <v>28</v>
      </c>
    </row>
    <row r="8" spans="1:29" ht="45" customHeight="1" x14ac:dyDescent="0.3">
      <c r="A8" s="73">
        <v>4</v>
      </c>
      <c r="B8" s="74" t="s">
        <v>235</v>
      </c>
      <c r="C8" s="75" t="s">
        <v>221</v>
      </c>
      <c r="D8" s="75" t="s">
        <v>80</v>
      </c>
      <c r="E8" s="75" t="s">
        <v>28</v>
      </c>
      <c r="F8" s="75" t="s">
        <v>80</v>
      </c>
      <c r="G8" s="75">
        <v>1824</v>
      </c>
      <c r="H8" s="76" t="s">
        <v>222</v>
      </c>
      <c r="I8" s="77">
        <v>3379000</v>
      </c>
      <c r="J8" s="78" t="s">
        <v>244</v>
      </c>
      <c r="K8" s="79" t="s">
        <v>224</v>
      </c>
      <c r="L8" s="75" t="s">
        <v>225</v>
      </c>
      <c r="M8" s="75" t="s">
        <v>245</v>
      </c>
      <c r="N8" s="75" t="s">
        <v>227</v>
      </c>
      <c r="O8" s="75" t="s">
        <v>246</v>
      </c>
      <c r="P8" s="75" t="s">
        <v>247</v>
      </c>
      <c r="Q8" s="75" t="s">
        <v>230</v>
      </c>
      <c r="R8" s="75" t="s">
        <v>230</v>
      </c>
      <c r="S8" s="75" t="s">
        <v>230</v>
      </c>
      <c r="T8" s="75" t="s">
        <v>230</v>
      </c>
      <c r="U8" s="75" t="s">
        <v>232</v>
      </c>
      <c r="V8" s="75" t="s">
        <v>233</v>
      </c>
      <c r="W8" s="75"/>
      <c r="X8" s="75">
        <v>1018</v>
      </c>
      <c r="Y8" s="75"/>
      <c r="Z8" s="75">
        <v>2</v>
      </c>
      <c r="AA8" s="75" t="s">
        <v>234</v>
      </c>
      <c r="AB8" s="75"/>
      <c r="AC8" s="75" t="s">
        <v>28</v>
      </c>
    </row>
    <row r="9" spans="1:29" ht="45" customHeight="1" x14ac:dyDescent="0.3">
      <c r="A9" s="73">
        <v>5</v>
      </c>
      <c r="B9" s="74" t="s">
        <v>248</v>
      </c>
      <c r="C9" s="75" t="s">
        <v>249</v>
      </c>
      <c r="D9" s="75" t="s">
        <v>80</v>
      </c>
      <c r="E9" s="80" t="s">
        <v>28</v>
      </c>
      <c r="F9" s="80" t="s">
        <v>28</v>
      </c>
      <c r="G9" s="80">
        <v>2008</v>
      </c>
      <c r="H9" s="81" t="s">
        <v>250</v>
      </c>
      <c r="I9" s="82">
        <v>23118984.329999998</v>
      </c>
      <c r="J9" s="83" t="s">
        <v>251</v>
      </c>
      <c r="K9" s="6" t="s">
        <v>252</v>
      </c>
      <c r="L9" s="80" t="s">
        <v>253</v>
      </c>
      <c r="M9" s="80" t="s">
        <v>254</v>
      </c>
      <c r="N9" s="80" t="s">
        <v>255</v>
      </c>
      <c r="O9" s="75" t="s">
        <v>256</v>
      </c>
      <c r="P9" s="75" t="s">
        <v>257</v>
      </c>
      <c r="Q9" s="80" t="s">
        <v>230</v>
      </c>
      <c r="R9" s="80" t="s">
        <v>230</v>
      </c>
      <c r="S9" s="80" t="s">
        <v>230</v>
      </c>
      <c r="T9" s="80" t="s">
        <v>230</v>
      </c>
      <c r="U9" s="80" t="s">
        <v>257</v>
      </c>
      <c r="V9" s="80" t="s">
        <v>257</v>
      </c>
      <c r="W9" s="80"/>
      <c r="X9" s="75" t="s">
        <v>258</v>
      </c>
      <c r="Y9" s="75"/>
      <c r="Z9" s="75">
        <v>2</v>
      </c>
      <c r="AA9" s="75" t="s">
        <v>28</v>
      </c>
      <c r="AB9" s="75"/>
      <c r="AC9" s="75" t="s">
        <v>80</v>
      </c>
    </row>
    <row r="10" spans="1:29" ht="45" customHeight="1" x14ac:dyDescent="0.3">
      <c r="A10" s="73">
        <v>6</v>
      </c>
      <c r="B10" s="74" t="s">
        <v>259</v>
      </c>
      <c r="C10" s="80" t="s">
        <v>260</v>
      </c>
      <c r="D10" s="75" t="s">
        <v>80</v>
      </c>
      <c r="E10" s="80" t="s">
        <v>28</v>
      </c>
      <c r="F10" s="80" t="s">
        <v>28</v>
      </c>
      <c r="G10" s="80">
        <v>2008</v>
      </c>
      <c r="H10" s="81" t="s">
        <v>250</v>
      </c>
      <c r="I10" s="82">
        <v>53544.65</v>
      </c>
      <c r="J10" s="83" t="s">
        <v>251</v>
      </c>
      <c r="K10" s="6"/>
      <c r="L10" s="80"/>
      <c r="M10" s="80"/>
      <c r="N10" s="80"/>
      <c r="O10" s="75" t="s">
        <v>256</v>
      </c>
      <c r="P10" s="75" t="s">
        <v>257</v>
      </c>
      <c r="Q10" s="80" t="s">
        <v>257</v>
      </c>
      <c r="R10" s="80" t="s">
        <v>257</v>
      </c>
      <c r="S10" s="80" t="s">
        <v>257</v>
      </c>
      <c r="T10" s="80" t="s">
        <v>257</v>
      </c>
      <c r="U10" s="80" t="s">
        <v>257</v>
      </c>
      <c r="V10" s="80" t="s">
        <v>257</v>
      </c>
      <c r="W10" s="80"/>
      <c r="X10" s="75" t="s">
        <v>257</v>
      </c>
      <c r="Y10" s="75"/>
      <c r="Z10" s="75"/>
      <c r="AA10" s="75"/>
      <c r="AB10" s="75"/>
      <c r="AC10" s="75"/>
    </row>
    <row r="11" spans="1:29" ht="45" customHeight="1" x14ac:dyDescent="0.3">
      <c r="A11" s="73">
        <v>7</v>
      </c>
      <c r="B11" s="74" t="s">
        <v>261</v>
      </c>
      <c r="C11" s="80" t="s">
        <v>262</v>
      </c>
      <c r="D11" s="75" t="s">
        <v>80</v>
      </c>
      <c r="E11" s="80" t="s">
        <v>28</v>
      </c>
      <c r="F11" s="80" t="s">
        <v>28</v>
      </c>
      <c r="G11" s="80">
        <v>2008</v>
      </c>
      <c r="H11" s="81" t="s">
        <v>250</v>
      </c>
      <c r="I11" s="82">
        <v>169837.26</v>
      </c>
      <c r="J11" s="83" t="s">
        <v>251</v>
      </c>
      <c r="K11" s="6"/>
      <c r="L11" s="80"/>
      <c r="M11" s="80"/>
      <c r="N11" s="80"/>
      <c r="O11" s="75" t="s">
        <v>256</v>
      </c>
      <c r="P11" s="75" t="s">
        <v>257</v>
      </c>
      <c r="Q11" s="80" t="s">
        <v>257</v>
      </c>
      <c r="R11" s="80" t="s">
        <v>257</v>
      </c>
      <c r="S11" s="80" t="s">
        <v>257</v>
      </c>
      <c r="T11" s="80" t="s">
        <v>257</v>
      </c>
      <c r="U11" s="80" t="s">
        <v>257</v>
      </c>
      <c r="V11" s="80" t="s">
        <v>257</v>
      </c>
      <c r="W11" s="80"/>
      <c r="X11" s="75" t="s">
        <v>257</v>
      </c>
      <c r="Y11" s="75"/>
      <c r="Z11" s="75"/>
      <c r="AA11" s="75"/>
      <c r="AB11" s="75"/>
      <c r="AC11" s="75"/>
    </row>
    <row r="12" spans="1:29" ht="45" customHeight="1" x14ac:dyDescent="0.3">
      <c r="A12" s="73">
        <v>8</v>
      </c>
      <c r="B12" s="74" t="s">
        <v>263</v>
      </c>
      <c r="C12" s="75"/>
      <c r="D12" s="75" t="s">
        <v>80</v>
      </c>
      <c r="E12" s="80" t="s">
        <v>28</v>
      </c>
      <c r="F12" s="80" t="s">
        <v>28</v>
      </c>
      <c r="G12" s="80">
        <v>2008</v>
      </c>
      <c r="H12" s="81" t="s">
        <v>250</v>
      </c>
      <c r="I12" s="82">
        <v>24511.74</v>
      </c>
      <c r="J12" s="83" t="s">
        <v>251</v>
      </c>
      <c r="K12" s="6"/>
      <c r="L12" s="80"/>
      <c r="M12" s="80"/>
      <c r="N12" s="80"/>
      <c r="O12" s="84" t="s">
        <v>256</v>
      </c>
      <c r="P12" s="84" t="s">
        <v>257</v>
      </c>
      <c r="Q12" s="80" t="s">
        <v>257</v>
      </c>
      <c r="R12" s="80" t="s">
        <v>257</v>
      </c>
      <c r="S12" s="80" t="s">
        <v>257</v>
      </c>
      <c r="T12" s="80" t="s">
        <v>257</v>
      </c>
      <c r="U12" s="80" t="s">
        <v>257</v>
      </c>
      <c r="V12" s="80" t="s">
        <v>257</v>
      </c>
      <c r="W12" s="80"/>
      <c r="X12" s="75" t="s">
        <v>257</v>
      </c>
      <c r="Y12" s="75"/>
      <c r="Z12" s="75"/>
      <c r="AA12" s="75"/>
      <c r="AB12" s="75"/>
      <c r="AC12" s="75"/>
    </row>
    <row r="13" spans="1:29" ht="45" customHeight="1" x14ac:dyDescent="0.3">
      <c r="A13" s="73">
        <v>9</v>
      </c>
      <c r="B13" s="74" t="s">
        <v>264</v>
      </c>
      <c r="C13" s="80" t="s">
        <v>265</v>
      </c>
      <c r="D13" s="75" t="s">
        <v>80</v>
      </c>
      <c r="E13" s="80" t="s">
        <v>28</v>
      </c>
      <c r="F13" s="80" t="s">
        <v>28</v>
      </c>
      <c r="G13" s="80">
        <v>2008</v>
      </c>
      <c r="H13" s="81" t="s">
        <v>250</v>
      </c>
      <c r="I13" s="82">
        <v>1048605.9099999999</v>
      </c>
      <c r="J13" s="83" t="s">
        <v>251</v>
      </c>
      <c r="K13" s="6"/>
      <c r="L13" s="80"/>
      <c r="M13" s="80"/>
      <c r="N13" s="80"/>
      <c r="O13" s="75" t="s">
        <v>256</v>
      </c>
      <c r="P13" s="75" t="s">
        <v>257</v>
      </c>
      <c r="Q13" s="80" t="s">
        <v>257</v>
      </c>
      <c r="R13" s="80" t="s">
        <v>257</v>
      </c>
      <c r="S13" s="80" t="s">
        <v>257</v>
      </c>
      <c r="T13" s="80" t="s">
        <v>257</v>
      </c>
      <c r="U13" s="80" t="s">
        <v>257</v>
      </c>
      <c r="V13" s="80" t="s">
        <v>257</v>
      </c>
      <c r="W13" s="80"/>
      <c r="X13" s="75" t="s">
        <v>257</v>
      </c>
      <c r="Y13" s="75"/>
      <c r="Z13" s="75"/>
      <c r="AA13" s="75"/>
      <c r="AB13" s="75"/>
      <c r="AC13" s="75"/>
    </row>
    <row r="14" spans="1:29" ht="45" customHeight="1" x14ac:dyDescent="0.3">
      <c r="A14" s="73">
        <v>10</v>
      </c>
      <c r="B14" s="74" t="s">
        <v>266</v>
      </c>
      <c r="C14" s="80" t="s">
        <v>260</v>
      </c>
      <c r="D14" s="75" t="s">
        <v>80</v>
      </c>
      <c r="E14" s="80" t="s">
        <v>28</v>
      </c>
      <c r="F14" s="80" t="s">
        <v>28</v>
      </c>
      <c r="G14" s="80">
        <v>2008</v>
      </c>
      <c r="H14" s="81" t="s">
        <v>250</v>
      </c>
      <c r="I14" s="82">
        <v>123126</v>
      </c>
      <c r="J14" s="83" t="s">
        <v>251</v>
      </c>
      <c r="K14" s="6"/>
      <c r="L14" s="80"/>
      <c r="M14" s="80"/>
      <c r="N14" s="80"/>
      <c r="O14" s="75" t="s">
        <v>256</v>
      </c>
      <c r="P14" s="75" t="s">
        <v>257</v>
      </c>
      <c r="Q14" s="80" t="s">
        <v>257</v>
      </c>
      <c r="R14" s="80" t="s">
        <v>257</v>
      </c>
      <c r="S14" s="80" t="s">
        <v>257</v>
      </c>
      <c r="T14" s="80" t="s">
        <v>257</v>
      </c>
      <c r="U14" s="80" t="s">
        <v>257</v>
      </c>
      <c r="V14" s="80" t="s">
        <v>257</v>
      </c>
      <c r="W14" s="80"/>
      <c r="X14" s="75" t="s">
        <v>257</v>
      </c>
      <c r="Y14" s="75"/>
      <c r="Z14" s="75"/>
      <c r="AA14" s="75"/>
      <c r="AB14" s="75"/>
      <c r="AC14" s="75"/>
    </row>
    <row r="15" spans="1:29" ht="45" customHeight="1" x14ac:dyDescent="0.3">
      <c r="A15" s="73">
        <v>11</v>
      </c>
      <c r="B15" s="85" t="s">
        <v>267</v>
      </c>
      <c r="C15" s="80" t="s">
        <v>268</v>
      </c>
      <c r="D15" s="75" t="s">
        <v>80</v>
      </c>
      <c r="E15" s="80" t="s">
        <v>28</v>
      </c>
      <c r="F15" s="80" t="s">
        <v>28</v>
      </c>
      <c r="G15" s="80">
        <v>2010</v>
      </c>
      <c r="H15" s="81" t="s">
        <v>250</v>
      </c>
      <c r="I15" s="82">
        <v>244017</v>
      </c>
      <c r="J15" s="83" t="s">
        <v>251</v>
      </c>
      <c r="K15" s="75" t="s">
        <v>269</v>
      </c>
      <c r="L15" s="80" t="s">
        <v>270</v>
      </c>
      <c r="M15" s="80" t="s">
        <v>271</v>
      </c>
      <c r="N15" s="80" t="s">
        <v>271</v>
      </c>
      <c r="O15" s="75" t="s">
        <v>256</v>
      </c>
      <c r="P15" s="75" t="s">
        <v>257</v>
      </c>
      <c r="Q15" s="80" t="s">
        <v>230</v>
      </c>
      <c r="R15" s="80" t="s">
        <v>230</v>
      </c>
      <c r="S15" s="80" t="s">
        <v>257</v>
      </c>
      <c r="T15" s="80" t="s">
        <v>257</v>
      </c>
      <c r="U15" s="80" t="s">
        <v>257</v>
      </c>
      <c r="V15" s="80" t="s">
        <v>257</v>
      </c>
      <c r="W15" s="80"/>
      <c r="X15" s="80" t="s">
        <v>272</v>
      </c>
      <c r="Y15" s="80"/>
      <c r="Z15" s="75">
        <v>1</v>
      </c>
      <c r="AA15" s="75" t="s">
        <v>28</v>
      </c>
      <c r="AB15" s="75"/>
      <c r="AC15" s="75" t="s">
        <v>28</v>
      </c>
    </row>
    <row r="16" spans="1:29" ht="45" customHeight="1" x14ac:dyDescent="0.3">
      <c r="A16" s="73">
        <v>12</v>
      </c>
      <c r="B16" s="85" t="s">
        <v>273</v>
      </c>
      <c r="C16" s="80" t="s">
        <v>274</v>
      </c>
      <c r="D16" s="75" t="s">
        <v>80</v>
      </c>
      <c r="E16" s="80" t="s">
        <v>28</v>
      </c>
      <c r="F16" s="80" t="s">
        <v>28</v>
      </c>
      <c r="G16" s="80">
        <v>2000</v>
      </c>
      <c r="H16" s="81" t="s">
        <v>250</v>
      </c>
      <c r="I16" s="82">
        <v>960432.95</v>
      </c>
      <c r="J16" s="83" t="s">
        <v>275</v>
      </c>
      <c r="K16" s="84" t="s">
        <v>276</v>
      </c>
      <c r="L16" s="80" t="s">
        <v>253</v>
      </c>
      <c r="M16" s="80" t="s">
        <v>254</v>
      </c>
      <c r="N16" s="80" t="s">
        <v>277</v>
      </c>
      <c r="O16" s="84" t="s">
        <v>256</v>
      </c>
      <c r="P16" s="84">
        <v>2004</v>
      </c>
      <c r="Q16" s="80" t="s">
        <v>230</v>
      </c>
      <c r="R16" s="80" t="s">
        <v>230</v>
      </c>
      <c r="S16" s="80" t="s">
        <v>230</v>
      </c>
      <c r="T16" s="80" t="s">
        <v>230</v>
      </c>
      <c r="U16" s="80" t="s">
        <v>257</v>
      </c>
      <c r="V16" s="80" t="s">
        <v>257</v>
      </c>
      <c r="W16" s="80"/>
      <c r="X16" s="75" t="s">
        <v>278</v>
      </c>
      <c r="Y16" s="75"/>
      <c r="Z16" s="75">
        <v>1</v>
      </c>
      <c r="AA16" s="75" t="s">
        <v>28</v>
      </c>
      <c r="AB16" s="75"/>
      <c r="AC16" s="75" t="s">
        <v>28</v>
      </c>
    </row>
    <row r="17" spans="1:29" ht="45" customHeight="1" x14ac:dyDescent="0.3">
      <c r="A17" s="73">
        <v>13</v>
      </c>
      <c r="B17" s="85" t="s">
        <v>279</v>
      </c>
      <c r="C17" s="80" t="s">
        <v>280</v>
      </c>
      <c r="D17" s="75" t="s">
        <v>80</v>
      </c>
      <c r="E17" s="80" t="s">
        <v>28</v>
      </c>
      <c r="F17" s="80" t="s">
        <v>28</v>
      </c>
      <c r="G17" s="80">
        <v>1972</v>
      </c>
      <c r="H17" s="81" t="s">
        <v>250</v>
      </c>
      <c r="I17" s="82">
        <v>843926.73</v>
      </c>
      <c r="J17" s="83" t="s">
        <v>275</v>
      </c>
      <c r="K17" s="84" t="s">
        <v>276</v>
      </c>
      <c r="L17" s="80" t="s">
        <v>253</v>
      </c>
      <c r="M17" s="80" t="s">
        <v>254</v>
      </c>
      <c r="N17" s="80" t="s">
        <v>277</v>
      </c>
      <c r="O17" s="84" t="s">
        <v>256</v>
      </c>
      <c r="P17" s="84">
        <v>2010</v>
      </c>
      <c r="Q17" s="80" t="s">
        <v>230</v>
      </c>
      <c r="R17" s="80" t="s">
        <v>230</v>
      </c>
      <c r="S17" s="80" t="s">
        <v>230</v>
      </c>
      <c r="T17" s="80" t="s">
        <v>230</v>
      </c>
      <c r="U17" s="80" t="s">
        <v>257</v>
      </c>
      <c r="V17" s="80" t="s">
        <v>230</v>
      </c>
      <c r="W17" s="80"/>
      <c r="X17" s="75" t="s">
        <v>281</v>
      </c>
      <c r="Y17" s="75"/>
      <c r="Z17" s="75">
        <v>2</v>
      </c>
      <c r="AA17" s="75" t="s">
        <v>80</v>
      </c>
      <c r="AB17" s="75"/>
      <c r="AC17" s="75" t="s">
        <v>28</v>
      </c>
    </row>
    <row r="18" spans="1:29" ht="45" customHeight="1" x14ac:dyDescent="0.3">
      <c r="A18" s="73">
        <v>14</v>
      </c>
      <c r="B18" s="85" t="s">
        <v>282</v>
      </c>
      <c r="C18" s="75" t="s">
        <v>283</v>
      </c>
      <c r="D18" s="75" t="s">
        <v>80</v>
      </c>
      <c r="E18" s="75" t="s">
        <v>28</v>
      </c>
      <c r="F18" s="75" t="s">
        <v>28</v>
      </c>
      <c r="G18" s="80">
        <v>1924</v>
      </c>
      <c r="H18" s="81" t="s">
        <v>250</v>
      </c>
      <c r="I18" s="77">
        <v>850000</v>
      </c>
      <c r="J18" s="83" t="s">
        <v>275</v>
      </c>
      <c r="K18" s="84" t="s">
        <v>257</v>
      </c>
      <c r="L18" s="75" t="s">
        <v>284</v>
      </c>
      <c r="M18" s="75" t="s">
        <v>257</v>
      </c>
      <c r="N18" s="75" t="s">
        <v>257</v>
      </c>
      <c r="O18" s="84" t="s">
        <v>256</v>
      </c>
      <c r="P18" s="84">
        <v>1994</v>
      </c>
      <c r="Q18" s="75" t="s">
        <v>257</v>
      </c>
      <c r="R18" s="75" t="s">
        <v>257</v>
      </c>
      <c r="S18" s="75" t="s">
        <v>257</v>
      </c>
      <c r="T18" s="75" t="s">
        <v>257</v>
      </c>
      <c r="U18" s="75" t="s">
        <v>257</v>
      </c>
      <c r="V18" s="75" t="s">
        <v>257</v>
      </c>
      <c r="W18" s="75"/>
      <c r="X18" s="75" t="s">
        <v>285</v>
      </c>
      <c r="Y18" s="75"/>
      <c r="Z18" s="75"/>
      <c r="AA18" s="75"/>
      <c r="AB18" s="75"/>
      <c r="AC18" s="75"/>
    </row>
    <row r="19" spans="1:29" ht="45" customHeight="1" x14ac:dyDescent="0.3">
      <c r="A19" s="73">
        <v>15</v>
      </c>
      <c r="B19" s="85" t="s">
        <v>286</v>
      </c>
      <c r="C19" s="75" t="s">
        <v>287</v>
      </c>
      <c r="D19" s="75" t="s">
        <v>80</v>
      </c>
      <c r="E19" s="75" t="s">
        <v>28</v>
      </c>
      <c r="F19" s="75" t="s">
        <v>28</v>
      </c>
      <c r="G19" s="80">
        <v>1924</v>
      </c>
      <c r="H19" s="81" t="s">
        <v>250</v>
      </c>
      <c r="I19" s="77">
        <v>358800</v>
      </c>
      <c r="J19" s="83" t="s">
        <v>275</v>
      </c>
      <c r="K19" s="84" t="s">
        <v>257</v>
      </c>
      <c r="L19" s="75" t="s">
        <v>284</v>
      </c>
      <c r="M19" s="75" t="s">
        <v>257</v>
      </c>
      <c r="N19" s="75" t="s">
        <v>257</v>
      </c>
      <c r="O19" s="84" t="s">
        <v>256</v>
      </c>
      <c r="P19" s="84">
        <v>1994</v>
      </c>
      <c r="Q19" s="75" t="s">
        <v>257</v>
      </c>
      <c r="R19" s="75" t="s">
        <v>257</v>
      </c>
      <c r="S19" s="75" t="s">
        <v>257</v>
      </c>
      <c r="T19" s="75" t="s">
        <v>257</v>
      </c>
      <c r="U19" s="75" t="s">
        <v>257</v>
      </c>
      <c r="V19" s="75" t="s">
        <v>257</v>
      </c>
      <c r="W19" s="75"/>
      <c r="X19" s="75" t="s">
        <v>288</v>
      </c>
      <c r="Y19" s="75"/>
      <c r="Z19" s="75"/>
      <c r="AA19" s="75"/>
      <c r="AB19" s="75"/>
      <c r="AC19" s="75"/>
    </row>
    <row r="20" spans="1:29" ht="45" customHeight="1" x14ac:dyDescent="0.3">
      <c r="A20" s="73">
        <v>16</v>
      </c>
      <c r="B20" s="85" t="s">
        <v>289</v>
      </c>
      <c r="C20" s="75" t="s">
        <v>290</v>
      </c>
      <c r="D20" s="75" t="s">
        <v>80</v>
      </c>
      <c r="E20" s="75" t="s">
        <v>28</v>
      </c>
      <c r="F20" s="75" t="s">
        <v>28</v>
      </c>
      <c r="G20" s="75">
        <v>1994</v>
      </c>
      <c r="H20" s="81" t="s">
        <v>250</v>
      </c>
      <c r="I20" s="77">
        <v>28942</v>
      </c>
      <c r="J20" s="83" t="s">
        <v>275</v>
      </c>
      <c r="K20" s="84" t="s">
        <v>257</v>
      </c>
      <c r="L20" s="75" t="s">
        <v>284</v>
      </c>
      <c r="M20" s="75" t="s">
        <v>257</v>
      </c>
      <c r="N20" s="75" t="s">
        <v>257</v>
      </c>
      <c r="O20" s="84" t="s">
        <v>256</v>
      </c>
      <c r="P20" s="84"/>
      <c r="Q20" s="75" t="s">
        <v>257</v>
      </c>
      <c r="R20" s="75" t="s">
        <v>257</v>
      </c>
      <c r="S20" s="75" t="s">
        <v>257</v>
      </c>
      <c r="T20" s="75" t="s">
        <v>257</v>
      </c>
      <c r="U20" s="75" t="s">
        <v>257</v>
      </c>
      <c r="V20" s="75" t="s">
        <v>257</v>
      </c>
      <c r="W20" s="75"/>
      <c r="X20" s="75" t="s">
        <v>291</v>
      </c>
      <c r="Y20" s="75"/>
      <c r="Z20" s="75">
        <v>1</v>
      </c>
      <c r="AA20" s="75" t="s">
        <v>28</v>
      </c>
      <c r="AB20" s="75"/>
      <c r="AC20" s="75" t="s">
        <v>28</v>
      </c>
    </row>
    <row r="21" spans="1:29" ht="45" customHeight="1" x14ac:dyDescent="0.3">
      <c r="A21" s="73">
        <v>17</v>
      </c>
      <c r="B21" s="85" t="s">
        <v>292</v>
      </c>
      <c r="C21" s="75" t="s">
        <v>293</v>
      </c>
      <c r="D21" s="75" t="s">
        <v>80</v>
      </c>
      <c r="E21" s="75" t="s">
        <v>28</v>
      </c>
      <c r="F21" s="75" t="s">
        <v>28</v>
      </c>
      <c r="G21" s="75">
        <v>1994</v>
      </c>
      <c r="H21" s="81" t="s">
        <v>250</v>
      </c>
      <c r="I21" s="77">
        <v>55248</v>
      </c>
      <c r="J21" s="83" t="s">
        <v>275</v>
      </c>
      <c r="K21" s="84" t="s">
        <v>257</v>
      </c>
      <c r="L21" s="75" t="s">
        <v>294</v>
      </c>
      <c r="M21" s="75" t="s">
        <v>257</v>
      </c>
      <c r="N21" s="75" t="s">
        <v>257</v>
      </c>
      <c r="O21" s="84" t="s">
        <v>256</v>
      </c>
      <c r="P21" s="84"/>
      <c r="Q21" s="75" t="s">
        <v>257</v>
      </c>
      <c r="R21" s="75" t="s">
        <v>257</v>
      </c>
      <c r="S21" s="75" t="s">
        <v>257</v>
      </c>
      <c r="T21" s="75" t="s">
        <v>257</v>
      </c>
      <c r="U21" s="75" t="s">
        <v>257</v>
      </c>
      <c r="V21" s="75" t="s">
        <v>257</v>
      </c>
      <c r="W21" s="75"/>
      <c r="X21" s="75" t="s">
        <v>295</v>
      </c>
      <c r="Y21" s="75"/>
      <c r="Z21" s="75">
        <v>1</v>
      </c>
      <c r="AA21" s="75" t="s">
        <v>28</v>
      </c>
      <c r="AB21" s="75"/>
      <c r="AC21" s="75" t="s">
        <v>28</v>
      </c>
    </row>
    <row r="22" spans="1:29" ht="45" customHeight="1" x14ac:dyDescent="0.3">
      <c r="A22" s="73">
        <v>18</v>
      </c>
      <c r="B22" s="85" t="s">
        <v>296</v>
      </c>
      <c r="C22" s="75" t="s">
        <v>297</v>
      </c>
      <c r="D22" s="75" t="s">
        <v>80</v>
      </c>
      <c r="E22" s="75" t="s">
        <v>28</v>
      </c>
      <c r="F22" s="75" t="s">
        <v>28</v>
      </c>
      <c r="G22" s="75">
        <v>1994</v>
      </c>
      <c r="H22" s="81" t="s">
        <v>250</v>
      </c>
      <c r="I22" s="77">
        <v>194600</v>
      </c>
      <c r="J22" s="83" t="s">
        <v>275</v>
      </c>
      <c r="K22" s="84" t="s">
        <v>257</v>
      </c>
      <c r="L22" s="75" t="s">
        <v>257</v>
      </c>
      <c r="M22" s="75" t="s">
        <v>257</v>
      </c>
      <c r="N22" s="75" t="s">
        <v>257</v>
      </c>
      <c r="O22" s="84" t="s">
        <v>256</v>
      </c>
      <c r="P22" s="84"/>
      <c r="Q22" s="75" t="s">
        <v>257</v>
      </c>
      <c r="R22" s="75" t="s">
        <v>257</v>
      </c>
      <c r="S22" s="75" t="s">
        <v>257</v>
      </c>
      <c r="T22" s="75" t="s">
        <v>257</v>
      </c>
      <c r="U22" s="75" t="s">
        <v>257</v>
      </c>
      <c r="V22" s="75" t="s">
        <v>257</v>
      </c>
      <c r="W22" s="75"/>
      <c r="X22" s="75" t="s">
        <v>298</v>
      </c>
      <c r="Y22" s="75"/>
      <c r="Z22" s="75">
        <v>1</v>
      </c>
      <c r="AA22" s="75" t="s">
        <v>28</v>
      </c>
      <c r="AB22" s="75"/>
      <c r="AC22" s="75" t="s">
        <v>28</v>
      </c>
    </row>
    <row r="23" spans="1:29" ht="45" customHeight="1" x14ac:dyDescent="0.3">
      <c r="A23" s="73">
        <v>19</v>
      </c>
      <c r="B23" s="85" t="s">
        <v>299</v>
      </c>
      <c r="C23" s="75" t="s">
        <v>300</v>
      </c>
      <c r="D23" s="75" t="s">
        <v>80</v>
      </c>
      <c r="E23" s="75" t="s">
        <v>28</v>
      </c>
      <c r="F23" s="75" t="s">
        <v>28</v>
      </c>
      <c r="G23" s="75">
        <v>1994</v>
      </c>
      <c r="H23" s="81" t="s">
        <v>250</v>
      </c>
      <c r="I23" s="77">
        <v>21240</v>
      </c>
      <c r="J23" s="83" t="s">
        <v>275</v>
      </c>
      <c r="K23" s="84" t="s">
        <v>257</v>
      </c>
      <c r="L23" s="75" t="s">
        <v>257</v>
      </c>
      <c r="M23" s="75" t="s">
        <v>257</v>
      </c>
      <c r="N23" s="75" t="s">
        <v>257</v>
      </c>
      <c r="O23" s="84" t="s">
        <v>256</v>
      </c>
      <c r="P23" s="84"/>
      <c r="Q23" s="75" t="s">
        <v>257</v>
      </c>
      <c r="R23" s="75" t="s">
        <v>257</v>
      </c>
      <c r="S23" s="75" t="s">
        <v>257</v>
      </c>
      <c r="T23" s="75" t="s">
        <v>257</v>
      </c>
      <c r="U23" s="75" t="s">
        <v>257</v>
      </c>
      <c r="V23" s="75" t="s">
        <v>257</v>
      </c>
      <c r="W23" s="75"/>
      <c r="X23" s="75" t="s">
        <v>301</v>
      </c>
      <c r="Y23" s="75"/>
      <c r="Z23" s="75">
        <v>1</v>
      </c>
      <c r="AA23" s="75" t="s">
        <v>28</v>
      </c>
      <c r="AB23" s="75"/>
      <c r="AC23" s="75" t="s">
        <v>28</v>
      </c>
    </row>
    <row r="24" spans="1:29" ht="45" customHeight="1" x14ac:dyDescent="0.3">
      <c r="A24" s="73">
        <v>20</v>
      </c>
      <c r="B24" s="85" t="s">
        <v>302</v>
      </c>
      <c r="C24" s="75" t="s">
        <v>303</v>
      </c>
      <c r="D24" s="75" t="s">
        <v>80</v>
      </c>
      <c r="E24" s="75" t="s">
        <v>28</v>
      </c>
      <c r="F24" s="75" t="s">
        <v>28</v>
      </c>
      <c r="G24" s="75">
        <v>1994</v>
      </c>
      <c r="H24" s="81" t="s">
        <v>250</v>
      </c>
      <c r="I24" s="77">
        <v>6040</v>
      </c>
      <c r="J24" s="83" t="s">
        <v>275</v>
      </c>
      <c r="K24" s="84" t="s">
        <v>257</v>
      </c>
      <c r="L24" s="75" t="s">
        <v>304</v>
      </c>
      <c r="M24" s="75" t="s">
        <v>257</v>
      </c>
      <c r="N24" s="75" t="s">
        <v>257</v>
      </c>
      <c r="O24" s="84" t="s">
        <v>256</v>
      </c>
      <c r="P24" s="84"/>
      <c r="Q24" s="75" t="s">
        <v>257</v>
      </c>
      <c r="R24" s="75" t="s">
        <v>257</v>
      </c>
      <c r="S24" s="75" t="s">
        <v>257</v>
      </c>
      <c r="T24" s="75" t="s">
        <v>257</v>
      </c>
      <c r="U24" s="75" t="s">
        <v>257</v>
      </c>
      <c r="V24" s="75" t="s">
        <v>257</v>
      </c>
      <c r="W24" s="75"/>
      <c r="X24" s="75" t="s">
        <v>305</v>
      </c>
      <c r="Y24" s="75"/>
      <c r="Z24" s="75">
        <v>1</v>
      </c>
      <c r="AA24" s="75" t="s">
        <v>28</v>
      </c>
      <c r="AB24" s="75"/>
      <c r="AC24" s="75" t="s">
        <v>28</v>
      </c>
    </row>
    <row r="25" spans="1:29" ht="45" customHeight="1" x14ac:dyDescent="0.3">
      <c r="A25" s="73">
        <v>21</v>
      </c>
      <c r="B25" s="85" t="s">
        <v>306</v>
      </c>
      <c r="C25" s="75" t="s">
        <v>307</v>
      </c>
      <c r="D25" s="75" t="s">
        <v>80</v>
      </c>
      <c r="E25" s="75" t="s">
        <v>28</v>
      </c>
      <c r="F25" s="75" t="s">
        <v>28</v>
      </c>
      <c r="G25" s="75">
        <v>1994</v>
      </c>
      <c r="H25" s="81" t="s">
        <v>250</v>
      </c>
      <c r="I25" s="77">
        <v>38025</v>
      </c>
      <c r="J25" s="83" t="s">
        <v>275</v>
      </c>
      <c r="K25" s="84" t="s">
        <v>257</v>
      </c>
      <c r="L25" s="75" t="s">
        <v>308</v>
      </c>
      <c r="M25" s="75" t="s">
        <v>257</v>
      </c>
      <c r="N25" s="75" t="s">
        <v>257</v>
      </c>
      <c r="O25" s="84" t="s">
        <v>256</v>
      </c>
      <c r="P25" s="84"/>
      <c r="Q25" s="75" t="s">
        <v>257</v>
      </c>
      <c r="R25" s="75" t="s">
        <v>257</v>
      </c>
      <c r="S25" s="75" t="s">
        <v>257</v>
      </c>
      <c r="T25" s="75" t="s">
        <v>257</v>
      </c>
      <c r="U25" s="75" t="s">
        <v>257</v>
      </c>
      <c r="V25" s="75" t="s">
        <v>257</v>
      </c>
      <c r="W25" s="75"/>
      <c r="X25" s="75" t="s">
        <v>257</v>
      </c>
      <c r="Y25" s="75"/>
      <c r="Z25" s="75">
        <v>1</v>
      </c>
      <c r="AA25" s="75" t="s">
        <v>28</v>
      </c>
      <c r="AB25" s="75"/>
      <c r="AC25" s="75" t="s">
        <v>28</v>
      </c>
    </row>
    <row r="26" spans="1:29" ht="45" customHeight="1" x14ac:dyDescent="0.3">
      <c r="A26" s="73">
        <v>22</v>
      </c>
      <c r="B26" s="85" t="s">
        <v>309</v>
      </c>
      <c r="C26" s="75" t="s">
        <v>310</v>
      </c>
      <c r="D26" s="75" t="s">
        <v>80</v>
      </c>
      <c r="E26" s="75" t="s">
        <v>28</v>
      </c>
      <c r="F26" s="75" t="s">
        <v>28</v>
      </c>
      <c r="G26" s="75">
        <v>1994</v>
      </c>
      <c r="H26" s="81" t="s">
        <v>250</v>
      </c>
      <c r="I26" s="77">
        <v>15334</v>
      </c>
      <c r="J26" s="83" t="s">
        <v>275</v>
      </c>
      <c r="K26" s="84" t="s">
        <v>257</v>
      </c>
      <c r="L26" s="75" t="s">
        <v>308</v>
      </c>
      <c r="M26" s="75" t="s">
        <v>257</v>
      </c>
      <c r="N26" s="75" t="s">
        <v>257</v>
      </c>
      <c r="O26" s="84" t="s">
        <v>256</v>
      </c>
      <c r="P26" s="84"/>
      <c r="Q26" s="75" t="s">
        <v>257</v>
      </c>
      <c r="R26" s="75" t="s">
        <v>257</v>
      </c>
      <c r="S26" s="75" t="s">
        <v>257</v>
      </c>
      <c r="T26" s="75" t="s">
        <v>257</v>
      </c>
      <c r="U26" s="75" t="s">
        <v>257</v>
      </c>
      <c r="V26" s="75" t="s">
        <v>257</v>
      </c>
      <c r="W26" s="75"/>
      <c r="X26" s="75" t="s">
        <v>257</v>
      </c>
      <c r="Y26" s="75"/>
      <c r="Z26" s="75">
        <v>1</v>
      </c>
      <c r="AA26" s="75" t="s">
        <v>28</v>
      </c>
      <c r="AB26" s="75"/>
      <c r="AC26" s="75" t="s">
        <v>28</v>
      </c>
    </row>
    <row r="27" spans="1:29" ht="45" customHeight="1" x14ac:dyDescent="0.3">
      <c r="A27" s="73">
        <v>23</v>
      </c>
      <c r="B27" s="85" t="s">
        <v>311</v>
      </c>
      <c r="C27" s="75" t="s">
        <v>312</v>
      </c>
      <c r="D27" s="75" t="s">
        <v>80</v>
      </c>
      <c r="E27" s="75" t="s">
        <v>28</v>
      </c>
      <c r="F27" s="75" t="s">
        <v>28</v>
      </c>
      <c r="G27" s="75">
        <v>1994</v>
      </c>
      <c r="H27" s="81" t="s">
        <v>250</v>
      </c>
      <c r="I27" s="77">
        <v>40270</v>
      </c>
      <c r="J27" s="83" t="s">
        <v>275</v>
      </c>
      <c r="K27" s="84" t="s">
        <v>257</v>
      </c>
      <c r="L27" s="75" t="s">
        <v>313</v>
      </c>
      <c r="M27" s="75" t="s">
        <v>257</v>
      </c>
      <c r="N27" s="75" t="s">
        <v>257</v>
      </c>
      <c r="O27" s="84" t="s">
        <v>256</v>
      </c>
      <c r="P27" s="84"/>
      <c r="Q27" s="75" t="s">
        <v>257</v>
      </c>
      <c r="R27" s="75" t="s">
        <v>257</v>
      </c>
      <c r="S27" s="75" t="s">
        <v>257</v>
      </c>
      <c r="T27" s="75" t="s">
        <v>257</v>
      </c>
      <c r="U27" s="75" t="s">
        <v>257</v>
      </c>
      <c r="V27" s="75" t="s">
        <v>257</v>
      </c>
      <c r="W27" s="75"/>
      <c r="X27" s="75" t="s">
        <v>305</v>
      </c>
      <c r="Y27" s="75"/>
      <c r="Z27" s="75">
        <v>1</v>
      </c>
      <c r="AA27" s="75" t="s">
        <v>28</v>
      </c>
      <c r="AB27" s="75"/>
      <c r="AC27" s="75" t="s">
        <v>28</v>
      </c>
    </row>
    <row r="28" spans="1:29" ht="45" customHeight="1" x14ac:dyDescent="0.3">
      <c r="A28" s="73">
        <v>24</v>
      </c>
      <c r="B28" s="85" t="s">
        <v>314</v>
      </c>
      <c r="C28" s="75" t="s">
        <v>315</v>
      </c>
      <c r="D28" s="75" t="s">
        <v>80</v>
      </c>
      <c r="E28" s="75" t="s">
        <v>28</v>
      </c>
      <c r="F28" s="75" t="s">
        <v>28</v>
      </c>
      <c r="G28" s="75">
        <v>1994</v>
      </c>
      <c r="H28" s="81" t="s">
        <v>250</v>
      </c>
      <c r="I28" s="77">
        <v>207472.04</v>
      </c>
      <c r="J28" s="83" t="s">
        <v>275</v>
      </c>
      <c r="K28" s="84" t="s">
        <v>257</v>
      </c>
      <c r="L28" s="75" t="s">
        <v>257</v>
      </c>
      <c r="M28" s="75" t="s">
        <v>257</v>
      </c>
      <c r="N28" s="75" t="s">
        <v>257</v>
      </c>
      <c r="O28" s="84" t="s">
        <v>256</v>
      </c>
      <c r="P28" s="84"/>
      <c r="Q28" s="75" t="s">
        <v>257</v>
      </c>
      <c r="R28" s="75" t="s">
        <v>257</v>
      </c>
      <c r="S28" s="75" t="s">
        <v>257</v>
      </c>
      <c r="T28" s="75" t="s">
        <v>257</v>
      </c>
      <c r="U28" s="75" t="s">
        <v>257</v>
      </c>
      <c r="V28" s="75" t="s">
        <v>257</v>
      </c>
      <c r="W28" s="75"/>
      <c r="X28" s="75" t="s">
        <v>257</v>
      </c>
      <c r="Y28" s="75"/>
      <c r="Z28" s="75">
        <v>1</v>
      </c>
      <c r="AA28" s="75" t="s">
        <v>28</v>
      </c>
      <c r="AB28" s="75"/>
      <c r="AC28" s="75" t="s">
        <v>28</v>
      </c>
    </row>
    <row r="29" spans="1:29" ht="45" customHeight="1" x14ac:dyDescent="0.3">
      <c r="A29" s="73">
        <v>25</v>
      </c>
      <c r="B29" s="85" t="s">
        <v>316</v>
      </c>
      <c r="C29" s="80" t="s">
        <v>317</v>
      </c>
      <c r="D29" s="75" t="s">
        <v>80</v>
      </c>
      <c r="E29" s="80" t="s">
        <v>28</v>
      </c>
      <c r="F29" s="80" t="s">
        <v>28</v>
      </c>
      <c r="G29" s="80">
        <v>2010</v>
      </c>
      <c r="H29" s="81" t="s">
        <v>250</v>
      </c>
      <c r="I29" s="82">
        <v>103513.2</v>
      </c>
      <c r="J29" s="83" t="s">
        <v>318</v>
      </c>
      <c r="K29" s="84" t="s">
        <v>276</v>
      </c>
      <c r="L29" s="80" t="s">
        <v>319</v>
      </c>
      <c r="M29" s="80" t="s">
        <v>320</v>
      </c>
      <c r="N29" s="80" t="s">
        <v>321</v>
      </c>
      <c r="O29" s="84" t="s">
        <v>322</v>
      </c>
      <c r="P29" s="84" t="s">
        <v>257</v>
      </c>
      <c r="Q29" s="80" t="s">
        <v>230</v>
      </c>
      <c r="R29" s="80" t="s">
        <v>230</v>
      </c>
      <c r="S29" s="80" t="s">
        <v>230</v>
      </c>
      <c r="T29" s="80" t="s">
        <v>230</v>
      </c>
      <c r="U29" s="80" t="s">
        <v>257</v>
      </c>
      <c r="V29" s="80" t="s">
        <v>257</v>
      </c>
      <c r="W29" s="80"/>
      <c r="X29" s="75"/>
      <c r="Y29" s="75"/>
      <c r="Z29" s="75">
        <v>1</v>
      </c>
      <c r="AA29" s="75" t="s">
        <v>28</v>
      </c>
      <c r="AB29" s="75"/>
      <c r="AC29" s="75" t="s">
        <v>28</v>
      </c>
    </row>
    <row r="30" spans="1:29" ht="45" customHeight="1" x14ac:dyDescent="0.3">
      <c r="A30" s="73">
        <v>26</v>
      </c>
      <c r="B30" s="85" t="s">
        <v>323</v>
      </c>
      <c r="C30" s="75" t="s">
        <v>324</v>
      </c>
      <c r="D30" s="75" t="s">
        <v>80</v>
      </c>
      <c r="E30" s="80" t="s">
        <v>28</v>
      </c>
      <c r="F30" s="80" t="s">
        <v>28</v>
      </c>
      <c r="G30" s="80">
        <v>2010</v>
      </c>
      <c r="H30" s="81" t="s">
        <v>250</v>
      </c>
      <c r="I30" s="82">
        <v>613496.1</v>
      </c>
      <c r="J30" s="83" t="s">
        <v>318</v>
      </c>
      <c r="K30" s="84" t="s">
        <v>257</v>
      </c>
      <c r="L30" s="80"/>
      <c r="M30" s="80"/>
      <c r="N30" s="80"/>
      <c r="O30" s="84" t="s">
        <v>322</v>
      </c>
      <c r="P30" s="84" t="s">
        <v>257</v>
      </c>
      <c r="Q30" s="80" t="s">
        <v>257</v>
      </c>
      <c r="R30" s="80" t="s">
        <v>257</v>
      </c>
      <c r="S30" s="80" t="s">
        <v>257</v>
      </c>
      <c r="T30" s="80" t="s">
        <v>257</v>
      </c>
      <c r="U30" s="80" t="s">
        <v>257</v>
      </c>
      <c r="V30" s="80" t="s">
        <v>257</v>
      </c>
      <c r="W30" s="80"/>
      <c r="X30" s="75"/>
      <c r="Y30" s="75"/>
      <c r="Z30" s="75"/>
      <c r="AA30" s="75"/>
      <c r="AB30" s="75"/>
      <c r="AC30" s="75"/>
    </row>
    <row r="31" spans="1:29" ht="45" customHeight="1" x14ac:dyDescent="0.3">
      <c r="A31" s="73">
        <v>27</v>
      </c>
      <c r="B31" s="85" t="s">
        <v>325</v>
      </c>
      <c r="C31" s="75" t="s">
        <v>326</v>
      </c>
      <c r="D31" s="75" t="s">
        <v>80</v>
      </c>
      <c r="E31" s="80" t="s">
        <v>28</v>
      </c>
      <c r="F31" s="80" t="s">
        <v>28</v>
      </c>
      <c r="G31" s="80">
        <v>2010</v>
      </c>
      <c r="H31" s="81" t="s">
        <v>250</v>
      </c>
      <c r="I31" s="82">
        <v>65883.17</v>
      </c>
      <c r="J31" s="83" t="s">
        <v>318</v>
      </c>
      <c r="K31" s="84" t="s">
        <v>257</v>
      </c>
      <c r="L31" s="80"/>
      <c r="M31" s="80"/>
      <c r="N31" s="80"/>
      <c r="O31" s="84" t="s">
        <v>322</v>
      </c>
      <c r="P31" s="84" t="s">
        <v>257</v>
      </c>
      <c r="Q31" s="80" t="s">
        <v>257</v>
      </c>
      <c r="R31" s="80" t="s">
        <v>257</v>
      </c>
      <c r="S31" s="80" t="s">
        <v>257</v>
      </c>
      <c r="T31" s="80" t="s">
        <v>257</v>
      </c>
      <c r="U31" s="80" t="s">
        <v>257</v>
      </c>
      <c r="V31" s="80" t="s">
        <v>257</v>
      </c>
      <c r="W31" s="80"/>
      <c r="X31" s="75"/>
      <c r="Y31" s="75"/>
      <c r="Z31" s="75"/>
      <c r="AA31" s="75"/>
      <c r="AB31" s="75"/>
      <c r="AC31" s="75"/>
    </row>
    <row r="32" spans="1:29" ht="45" customHeight="1" x14ac:dyDescent="0.3">
      <c r="A32" s="73">
        <v>28</v>
      </c>
      <c r="B32" s="74" t="s">
        <v>327</v>
      </c>
      <c r="C32" s="75" t="s">
        <v>328</v>
      </c>
      <c r="D32" s="75" t="s">
        <v>80</v>
      </c>
      <c r="E32" s="75" t="s">
        <v>329</v>
      </c>
      <c r="F32" s="75" t="s">
        <v>329</v>
      </c>
      <c r="G32" s="75" t="s">
        <v>330</v>
      </c>
      <c r="H32" s="76" t="s">
        <v>222</v>
      </c>
      <c r="I32" s="77">
        <v>1975000</v>
      </c>
      <c r="J32" s="78" t="s">
        <v>331</v>
      </c>
      <c r="K32" s="79" t="s">
        <v>332</v>
      </c>
      <c r="L32" s="75" t="s">
        <v>333</v>
      </c>
      <c r="M32" s="75" t="s">
        <v>334</v>
      </c>
      <c r="N32" s="75" t="s">
        <v>335</v>
      </c>
      <c r="O32" s="75" t="s">
        <v>336</v>
      </c>
      <c r="P32" s="75" t="s">
        <v>337</v>
      </c>
      <c r="Q32" s="75" t="s">
        <v>338</v>
      </c>
      <c r="R32" s="75" t="s">
        <v>230</v>
      </c>
      <c r="S32" s="75" t="s">
        <v>230</v>
      </c>
      <c r="T32" s="75" t="s">
        <v>339</v>
      </c>
      <c r="U32" s="75" t="s">
        <v>230</v>
      </c>
      <c r="V32" s="75" t="s">
        <v>339</v>
      </c>
      <c r="W32" s="75"/>
      <c r="X32" s="75">
        <v>600</v>
      </c>
      <c r="Y32" s="75"/>
      <c r="Z32" s="75">
        <v>2</v>
      </c>
      <c r="AA32" s="75" t="s">
        <v>329</v>
      </c>
      <c r="AB32" s="75"/>
      <c r="AC32" s="75" t="s">
        <v>329</v>
      </c>
    </row>
    <row r="33" spans="1:29" ht="45" customHeight="1" x14ac:dyDescent="0.3">
      <c r="A33" s="73">
        <v>29</v>
      </c>
      <c r="B33" s="74" t="s">
        <v>340</v>
      </c>
      <c r="C33" s="75" t="s">
        <v>341</v>
      </c>
      <c r="D33" s="75" t="s">
        <v>80</v>
      </c>
      <c r="E33" s="75" t="s">
        <v>329</v>
      </c>
      <c r="F33" s="75" t="s">
        <v>329</v>
      </c>
      <c r="G33" s="75">
        <v>2009</v>
      </c>
      <c r="H33" s="76" t="s">
        <v>222</v>
      </c>
      <c r="I33" s="77">
        <v>1378000</v>
      </c>
      <c r="J33" s="78" t="s">
        <v>342</v>
      </c>
      <c r="K33" s="79" t="s">
        <v>343</v>
      </c>
      <c r="L33" s="75" t="s">
        <v>344</v>
      </c>
      <c r="M33" s="75" t="s">
        <v>345</v>
      </c>
      <c r="N33" s="75" t="s">
        <v>346</v>
      </c>
      <c r="O33" s="75"/>
      <c r="P33" s="75"/>
      <c r="Q33" s="86" t="s">
        <v>233</v>
      </c>
      <c r="R33" s="75" t="s">
        <v>233</v>
      </c>
      <c r="S33" s="75" t="s">
        <v>233</v>
      </c>
      <c r="T33" s="75" t="s">
        <v>233</v>
      </c>
      <c r="U33" s="75" t="s">
        <v>233</v>
      </c>
      <c r="V33" s="75" t="s">
        <v>233</v>
      </c>
      <c r="W33" s="75"/>
      <c r="X33" s="75">
        <v>418.53</v>
      </c>
      <c r="Y33" s="75"/>
      <c r="Z33" s="75">
        <v>2</v>
      </c>
      <c r="AA33" s="75" t="s">
        <v>329</v>
      </c>
      <c r="AB33" s="75"/>
      <c r="AC33" s="75"/>
    </row>
    <row r="34" spans="1:29" ht="45" customHeight="1" x14ac:dyDescent="0.3">
      <c r="A34" s="73">
        <v>30</v>
      </c>
      <c r="B34" s="87" t="s">
        <v>347</v>
      </c>
      <c r="C34" s="86" t="s">
        <v>348</v>
      </c>
      <c r="D34" s="86" t="s">
        <v>28</v>
      </c>
      <c r="E34" s="86" t="s">
        <v>28</v>
      </c>
      <c r="F34" s="86" t="s">
        <v>28</v>
      </c>
      <c r="G34" s="86" t="s">
        <v>349</v>
      </c>
      <c r="H34" s="88" t="s">
        <v>250</v>
      </c>
      <c r="I34" s="89">
        <v>77125</v>
      </c>
      <c r="J34" s="90" t="s">
        <v>350</v>
      </c>
      <c r="K34" s="86" t="s">
        <v>232</v>
      </c>
      <c r="L34" s="86" t="s">
        <v>351</v>
      </c>
      <c r="M34" s="86" t="s">
        <v>352</v>
      </c>
      <c r="N34" s="86"/>
      <c r="O34" s="86" t="s">
        <v>353</v>
      </c>
      <c r="P34" s="86"/>
      <c r="Q34" s="86"/>
      <c r="R34" s="86"/>
      <c r="S34" s="86"/>
      <c r="T34" s="86"/>
      <c r="U34" s="86"/>
      <c r="V34" s="86"/>
      <c r="W34" s="86"/>
      <c r="X34" s="86"/>
      <c r="Y34" s="86"/>
      <c r="Z34" s="86">
        <v>57.4</v>
      </c>
      <c r="AA34" s="86">
        <v>1</v>
      </c>
      <c r="AB34" s="86"/>
      <c r="AC34" s="86" t="s">
        <v>28</v>
      </c>
    </row>
    <row r="35" spans="1:29" ht="45" customHeight="1" x14ac:dyDescent="0.3">
      <c r="A35" s="73">
        <v>31</v>
      </c>
      <c r="B35" s="87" t="s">
        <v>354</v>
      </c>
      <c r="C35" s="86" t="s">
        <v>355</v>
      </c>
      <c r="D35" s="86" t="s">
        <v>28</v>
      </c>
      <c r="E35" s="86" t="s">
        <v>28</v>
      </c>
      <c r="F35" s="86" t="s">
        <v>28</v>
      </c>
      <c r="G35" s="86" t="s">
        <v>356</v>
      </c>
      <c r="H35" s="88" t="s">
        <v>250</v>
      </c>
      <c r="I35" s="89">
        <v>569289.56000000006</v>
      </c>
      <c r="J35" s="90" t="s">
        <v>357</v>
      </c>
      <c r="K35" s="86" t="s">
        <v>232</v>
      </c>
      <c r="L35" s="86" t="s">
        <v>358</v>
      </c>
      <c r="M35" s="86" t="s">
        <v>359</v>
      </c>
      <c r="N35" s="86" t="s">
        <v>360</v>
      </c>
      <c r="O35" s="86" t="s">
        <v>361</v>
      </c>
      <c r="P35" s="86" t="s">
        <v>362</v>
      </c>
      <c r="Q35" s="86" t="s">
        <v>363</v>
      </c>
      <c r="R35" s="86" t="s">
        <v>233</v>
      </c>
      <c r="S35" s="86" t="s">
        <v>230</v>
      </c>
      <c r="T35" s="86" t="s">
        <v>230</v>
      </c>
      <c r="U35" s="86" t="s">
        <v>230</v>
      </c>
      <c r="V35" s="86" t="s">
        <v>364</v>
      </c>
      <c r="W35" s="86"/>
      <c r="X35" s="86">
        <v>242.1</v>
      </c>
      <c r="Y35" s="86"/>
      <c r="Z35" s="86">
        <v>4</v>
      </c>
      <c r="AA35" s="86" t="s">
        <v>80</v>
      </c>
      <c r="AB35" s="86"/>
      <c r="AC35" s="86" t="s">
        <v>28</v>
      </c>
    </row>
    <row r="36" spans="1:29" ht="45" customHeight="1" x14ac:dyDescent="0.3">
      <c r="A36" s="73">
        <v>32</v>
      </c>
      <c r="B36" s="74" t="s">
        <v>268</v>
      </c>
      <c r="C36" s="75" t="s">
        <v>365</v>
      </c>
      <c r="D36" s="75" t="s">
        <v>80</v>
      </c>
      <c r="E36" s="75" t="s">
        <v>28</v>
      </c>
      <c r="F36" s="75" t="s">
        <v>28</v>
      </c>
      <c r="G36" s="75" t="s">
        <v>366</v>
      </c>
      <c r="H36" s="76" t="s">
        <v>222</v>
      </c>
      <c r="I36" s="77">
        <v>324000</v>
      </c>
      <c r="J36" s="78" t="s">
        <v>367</v>
      </c>
      <c r="K36" s="75" t="s">
        <v>232</v>
      </c>
      <c r="L36" s="75" t="s">
        <v>368</v>
      </c>
      <c r="M36" s="75" t="s">
        <v>232</v>
      </c>
      <c r="N36" s="75" t="s">
        <v>369</v>
      </c>
      <c r="O36" s="75" t="s">
        <v>370</v>
      </c>
      <c r="P36" s="75" t="s">
        <v>362</v>
      </c>
      <c r="Q36" s="75" t="s">
        <v>364</v>
      </c>
      <c r="R36" s="75" t="s">
        <v>257</v>
      </c>
      <c r="S36" s="75" t="s">
        <v>257</v>
      </c>
      <c r="T36" s="75" t="s">
        <v>364</v>
      </c>
      <c r="U36" s="75" t="s">
        <v>257</v>
      </c>
      <c r="V36" s="75" t="s">
        <v>257</v>
      </c>
      <c r="W36" s="75"/>
      <c r="X36" s="75">
        <v>170</v>
      </c>
      <c r="Y36" s="75"/>
      <c r="Z36" s="75">
        <v>1</v>
      </c>
      <c r="AA36" s="75" t="s">
        <v>28</v>
      </c>
      <c r="AB36" s="75"/>
      <c r="AC36" s="75" t="s">
        <v>28</v>
      </c>
    </row>
    <row r="37" spans="1:29" ht="45" customHeight="1" x14ac:dyDescent="0.3">
      <c r="A37" s="73">
        <v>33</v>
      </c>
      <c r="B37" s="74" t="s">
        <v>371</v>
      </c>
      <c r="C37" s="75" t="s">
        <v>372</v>
      </c>
      <c r="D37" s="75" t="s">
        <v>80</v>
      </c>
      <c r="E37" s="75" t="s">
        <v>28</v>
      </c>
      <c r="F37" s="75" t="s">
        <v>80</v>
      </c>
      <c r="G37" s="75">
        <v>1726</v>
      </c>
      <c r="H37" s="81" t="s">
        <v>250</v>
      </c>
      <c r="I37" s="91">
        <v>836144.41</v>
      </c>
      <c r="J37" s="78" t="s">
        <v>373</v>
      </c>
      <c r="K37" s="92" t="s">
        <v>232</v>
      </c>
      <c r="L37" s="75" t="s">
        <v>374</v>
      </c>
      <c r="M37" s="75" t="s">
        <v>375</v>
      </c>
      <c r="N37" s="75" t="s">
        <v>239</v>
      </c>
      <c r="O37" s="75" t="s">
        <v>376</v>
      </c>
      <c r="P37" s="84" t="s">
        <v>377</v>
      </c>
      <c r="Q37" s="75" t="s">
        <v>364</v>
      </c>
      <c r="R37" s="75" t="s">
        <v>230</v>
      </c>
      <c r="S37" s="75" t="s">
        <v>230</v>
      </c>
      <c r="T37" s="75" t="s">
        <v>378</v>
      </c>
      <c r="U37" s="75" t="s">
        <v>257</v>
      </c>
      <c r="V37" s="75" t="s">
        <v>379</v>
      </c>
      <c r="W37" s="75"/>
      <c r="X37" s="75">
        <v>745.71</v>
      </c>
      <c r="Y37" s="75"/>
      <c r="Z37" s="75">
        <v>2</v>
      </c>
      <c r="AA37" s="75" t="s">
        <v>234</v>
      </c>
      <c r="AB37" s="75"/>
      <c r="AC37" s="75" t="s">
        <v>28</v>
      </c>
    </row>
    <row r="38" spans="1:29" ht="45" customHeight="1" x14ac:dyDescent="0.3">
      <c r="A38" s="73">
        <v>34</v>
      </c>
      <c r="B38" s="74" t="s">
        <v>380</v>
      </c>
      <c r="C38" s="75" t="s">
        <v>381</v>
      </c>
      <c r="D38" s="75"/>
      <c r="E38" s="75" t="s">
        <v>382</v>
      </c>
      <c r="F38" s="75" t="s">
        <v>28</v>
      </c>
      <c r="G38" s="75">
        <v>2015</v>
      </c>
      <c r="H38" s="81" t="s">
        <v>250</v>
      </c>
      <c r="I38" s="91">
        <v>2615605.2799999998</v>
      </c>
      <c r="J38" s="78" t="s">
        <v>383</v>
      </c>
      <c r="K38" s="92" t="s">
        <v>384</v>
      </c>
      <c r="L38" s="92" t="s">
        <v>384</v>
      </c>
      <c r="M38" s="92" t="s">
        <v>384</v>
      </c>
      <c r="N38" s="92" t="s">
        <v>384</v>
      </c>
      <c r="O38" s="92" t="s">
        <v>385</v>
      </c>
      <c r="P38" s="92" t="s">
        <v>384</v>
      </c>
      <c r="Q38" s="92" t="s">
        <v>384</v>
      </c>
      <c r="R38" s="92" t="s">
        <v>384</v>
      </c>
      <c r="S38" s="92" t="s">
        <v>384</v>
      </c>
      <c r="T38" s="92" t="s">
        <v>384</v>
      </c>
      <c r="U38" s="92" t="s">
        <v>384</v>
      </c>
      <c r="V38" s="92" t="s">
        <v>384</v>
      </c>
      <c r="W38" s="92"/>
      <c r="X38" s="92" t="s">
        <v>384</v>
      </c>
      <c r="Y38" s="92"/>
      <c r="Z38" s="92" t="s">
        <v>384</v>
      </c>
      <c r="AA38" s="92" t="s">
        <v>384</v>
      </c>
      <c r="AB38" s="92"/>
      <c r="AC38" s="92" t="s">
        <v>384</v>
      </c>
    </row>
    <row r="39" spans="1:29" ht="45" customHeight="1" x14ac:dyDescent="0.3">
      <c r="A39" s="73">
        <v>35</v>
      </c>
      <c r="B39" s="74" t="s">
        <v>386</v>
      </c>
      <c r="C39" s="75" t="s">
        <v>381</v>
      </c>
      <c r="D39" s="75" t="s">
        <v>28</v>
      </c>
      <c r="E39" s="75" t="s">
        <v>28</v>
      </c>
      <c r="F39" s="75" t="s">
        <v>28</v>
      </c>
      <c r="G39" s="75">
        <v>2007</v>
      </c>
      <c r="H39" s="81" t="s">
        <v>250</v>
      </c>
      <c r="I39" s="91">
        <v>427385.15</v>
      </c>
      <c r="J39" s="78"/>
      <c r="K39" s="92" t="s">
        <v>384</v>
      </c>
      <c r="L39" s="92" t="s">
        <v>384</v>
      </c>
      <c r="M39" s="92" t="s">
        <v>384</v>
      </c>
      <c r="N39" s="92" t="s">
        <v>384</v>
      </c>
      <c r="O39" s="92" t="s">
        <v>384</v>
      </c>
      <c r="P39" s="92" t="s">
        <v>384</v>
      </c>
      <c r="Q39" s="92" t="s">
        <v>384</v>
      </c>
      <c r="R39" s="92" t="s">
        <v>384</v>
      </c>
      <c r="S39" s="92" t="s">
        <v>384</v>
      </c>
      <c r="T39" s="92" t="s">
        <v>384</v>
      </c>
      <c r="U39" s="92" t="s">
        <v>384</v>
      </c>
      <c r="V39" s="92" t="s">
        <v>384</v>
      </c>
      <c r="W39" s="92"/>
      <c r="X39" s="92" t="s">
        <v>384</v>
      </c>
      <c r="Y39" s="92"/>
      <c r="Z39" s="92" t="s">
        <v>384</v>
      </c>
      <c r="AA39" s="92" t="s">
        <v>384</v>
      </c>
      <c r="AB39" s="92"/>
      <c r="AC39" s="92" t="s">
        <v>384</v>
      </c>
    </row>
    <row r="40" spans="1:29" ht="45" customHeight="1" x14ac:dyDescent="0.3">
      <c r="A40" s="73">
        <v>36</v>
      </c>
      <c r="B40" s="74" t="s">
        <v>387</v>
      </c>
      <c r="C40" s="75" t="s">
        <v>388</v>
      </c>
      <c r="D40" s="75" t="s">
        <v>28</v>
      </c>
      <c r="E40" s="75" t="s">
        <v>28</v>
      </c>
      <c r="F40" s="75" t="s">
        <v>28</v>
      </c>
      <c r="G40" s="75">
        <v>2012</v>
      </c>
      <c r="H40" s="81" t="s">
        <v>250</v>
      </c>
      <c r="I40" s="91">
        <v>280645.63</v>
      </c>
      <c r="J40" s="78" t="s">
        <v>383</v>
      </c>
      <c r="K40" s="92" t="s">
        <v>384</v>
      </c>
      <c r="L40" s="92" t="s">
        <v>384</v>
      </c>
      <c r="M40" s="92" t="s">
        <v>384</v>
      </c>
      <c r="N40" s="92" t="s">
        <v>384</v>
      </c>
      <c r="O40" s="92" t="s">
        <v>389</v>
      </c>
      <c r="P40" s="92" t="s">
        <v>384</v>
      </c>
      <c r="Q40" s="92" t="s">
        <v>384</v>
      </c>
      <c r="R40" s="92" t="s">
        <v>384</v>
      </c>
      <c r="S40" s="92" t="s">
        <v>384</v>
      </c>
      <c r="T40" s="92" t="s">
        <v>384</v>
      </c>
      <c r="U40" s="92" t="s">
        <v>384</v>
      </c>
      <c r="V40" s="92" t="s">
        <v>384</v>
      </c>
      <c r="W40" s="92"/>
      <c r="X40" s="92" t="s">
        <v>384</v>
      </c>
      <c r="Y40" s="92"/>
      <c r="Z40" s="92" t="s">
        <v>384</v>
      </c>
      <c r="AA40" s="92" t="s">
        <v>384</v>
      </c>
      <c r="AB40" s="92"/>
      <c r="AC40" s="92" t="s">
        <v>384</v>
      </c>
    </row>
    <row r="41" spans="1:29" ht="45" customHeight="1" x14ac:dyDescent="0.3">
      <c r="A41" s="73">
        <v>37</v>
      </c>
      <c r="B41" s="74" t="s">
        <v>390</v>
      </c>
      <c r="C41" s="75" t="s">
        <v>381</v>
      </c>
      <c r="D41" s="75" t="s">
        <v>28</v>
      </c>
      <c r="E41" s="75" t="s">
        <v>28</v>
      </c>
      <c r="F41" s="75" t="s">
        <v>28</v>
      </c>
      <c r="G41" s="75" t="s">
        <v>391</v>
      </c>
      <c r="H41" s="81" t="s">
        <v>250</v>
      </c>
      <c r="I41" s="91">
        <f>9525.15+11641.85</f>
        <v>21167</v>
      </c>
      <c r="J41" s="78" t="s">
        <v>392</v>
      </c>
      <c r="K41" s="92" t="s">
        <v>384</v>
      </c>
      <c r="L41" s="92" t="s">
        <v>384</v>
      </c>
      <c r="M41" s="92" t="s">
        <v>384</v>
      </c>
      <c r="N41" s="92" t="s">
        <v>384</v>
      </c>
      <c r="O41" s="92" t="s">
        <v>393</v>
      </c>
      <c r="P41" s="92" t="s">
        <v>384</v>
      </c>
      <c r="Q41" s="92" t="s">
        <v>384</v>
      </c>
      <c r="R41" s="92" t="s">
        <v>384</v>
      </c>
      <c r="S41" s="92" t="s">
        <v>384</v>
      </c>
      <c r="T41" s="92" t="s">
        <v>384</v>
      </c>
      <c r="U41" s="92" t="s">
        <v>384</v>
      </c>
      <c r="V41" s="92" t="s">
        <v>384</v>
      </c>
      <c r="W41" s="92"/>
      <c r="X41" s="92" t="s">
        <v>384</v>
      </c>
      <c r="Y41" s="92"/>
      <c r="Z41" s="92" t="s">
        <v>384</v>
      </c>
      <c r="AA41" s="92" t="s">
        <v>384</v>
      </c>
      <c r="AB41" s="92"/>
      <c r="AC41" s="92" t="s">
        <v>384</v>
      </c>
    </row>
    <row r="42" spans="1:29" ht="45" customHeight="1" x14ac:dyDescent="0.3">
      <c r="A42" s="73">
        <v>38</v>
      </c>
      <c r="B42" s="74" t="s">
        <v>394</v>
      </c>
      <c r="C42" s="75" t="s">
        <v>381</v>
      </c>
      <c r="D42" s="75" t="s">
        <v>28</v>
      </c>
      <c r="E42" s="75" t="s">
        <v>28</v>
      </c>
      <c r="F42" s="75" t="s">
        <v>28</v>
      </c>
      <c r="G42" s="75" t="s">
        <v>395</v>
      </c>
      <c r="H42" s="81" t="s">
        <v>250</v>
      </c>
      <c r="I42" s="91">
        <v>23658.04</v>
      </c>
      <c r="J42" s="78" t="s">
        <v>396</v>
      </c>
      <c r="K42" s="92" t="s">
        <v>384</v>
      </c>
      <c r="L42" s="92" t="s">
        <v>384</v>
      </c>
      <c r="M42" s="92" t="s">
        <v>384</v>
      </c>
      <c r="N42" s="92" t="s">
        <v>384</v>
      </c>
      <c r="O42" s="92" t="s">
        <v>397</v>
      </c>
      <c r="P42" s="92" t="s">
        <v>398</v>
      </c>
      <c r="Q42" s="92" t="s">
        <v>384</v>
      </c>
      <c r="R42" s="92" t="s">
        <v>384</v>
      </c>
      <c r="S42" s="92" t="s">
        <v>384</v>
      </c>
      <c r="T42" s="92" t="s">
        <v>384</v>
      </c>
      <c r="U42" s="92" t="s">
        <v>384</v>
      </c>
      <c r="V42" s="92" t="s">
        <v>384</v>
      </c>
      <c r="W42" s="92"/>
      <c r="X42" s="92" t="s">
        <v>384</v>
      </c>
      <c r="Y42" s="92"/>
      <c r="Z42" s="92" t="s">
        <v>384</v>
      </c>
      <c r="AA42" s="92" t="s">
        <v>384</v>
      </c>
      <c r="AB42" s="92"/>
      <c r="AC42" s="92" t="s">
        <v>384</v>
      </c>
    </row>
    <row r="43" spans="1:29" ht="45" customHeight="1" x14ac:dyDescent="0.3">
      <c r="A43" s="73">
        <v>39</v>
      </c>
      <c r="B43" s="74" t="s">
        <v>399</v>
      </c>
      <c r="C43" s="75" t="s">
        <v>400</v>
      </c>
      <c r="D43" s="75" t="s">
        <v>80</v>
      </c>
      <c r="E43" s="75" t="s">
        <v>28</v>
      </c>
      <c r="F43" s="75" t="s">
        <v>401</v>
      </c>
      <c r="G43" s="75">
        <v>1881</v>
      </c>
      <c r="H43" s="81" t="s">
        <v>250</v>
      </c>
      <c r="I43" s="91">
        <v>227996.98</v>
      </c>
      <c r="J43" s="78" t="s">
        <v>402</v>
      </c>
      <c r="K43" s="92" t="s">
        <v>403</v>
      </c>
      <c r="L43" s="75" t="s">
        <v>253</v>
      </c>
      <c r="M43" s="75" t="s">
        <v>404</v>
      </c>
      <c r="N43" s="75" t="s">
        <v>405</v>
      </c>
      <c r="O43" s="75" t="s">
        <v>406</v>
      </c>
      <c r="P43" s="75" t="s">
        <v>407</v>
      </c>
      <c r="Q43" s="75" t="s">
        <v>230</v>
      </c>
      <c r="R43" s="75" t="s">
        <v>230</v>
      </c>
      <c r="S43" s="75" t="s">
        <v>230</v>
      </c>
      <c r="T43" s="75" t="s">
        <v>339</v>
      </c>
      <c r="U43" s="75" t="s">
        <v>230</v>
      </c>
      <c r="V43" s="75" t="s">
        <v>230</v>
      </c>
      <c r="W43" s="75"/>
      <c r="X43" s="75">
        <v>401.29</v>
      </c>
      <c r="Y43" s="75"/>
      <c r="Z43" s="75">
        <v>3</v>
      </c>
      <c r="AA43" s="75" t="s">
        <v>80</v>
      </c>
      <c r="AB43" s="75"/>
      <c r="AC43" s="75" t="s">
        <v>28</v>
      </c>
    </row>
    <row r="44" spans="1:29" ht="45" customHeight="1" x14ac:dyDescent="0.3">
      <c r="A44" s="73">
        <v>40</v>
      </c>
      <c r="B44" s="74" t="s">
        <v>408</v>
      </c>
      <c r="C44" s="75" t="s">
        <v>409</v>
      </c>
      <c r="D44" s="75" t="s">
        <v>28</v>
      </c>
      <c r="E44" s="75" t="s">
        <v>28</v>
      </c>
      <c r="F44" s="75" t="s">
        <v>28</v>
      </c>
      <c r="G44" s="75" t="s">
        <v>410</v>
      </c>
      <c r="H44" s="75"/>
      <c r="I44" s="77">
        <v>26666.67</v>
      </c>
      <c r="J44" s="93" t="s">
        <v>411</v>
      </c>
      <c r="K44" s="75"/>
      <c r="L44" s="81" t="s">
        <v>412</v>
      </c>
      <c r="M44" s="75" t="s">
        <v>412</v>
      </c>
      <c r="N44" s="92" t="s">
        <v>413</v>
      </c>
      <c r="O44" s="92" t="s">
        <v>414</v>
      </c>
      <c r="P44" s="92" t="s">
        <v>232</v>
      </c>
      <c r="Q44" s="75" t="s">
        <v>364</v>
      </c>
      <c r="R44" s="75" t="s">
        <v>257</v>
      </c>
      <c r="S44" s="75" t="s">
        <v>257</v>
      </c>
      <c r="T44" s="75" t="s">
        <v>363</v>
      </c>
      <c r="U44" s="75" t="s">
        <v>257</v>
      </c>
      <c r="V44" s="75" t="s">
        <v>257</v>
      </c>
      <c r="W44" s="75"/>
      <c r="X44" s="75">
        <v>17</v>
      </c>
      <c r="Y44" s="75"/>
      <c r="Z44" s="75">
        <v>1</v>
      </c>
      <c r="AA44" s="75" t="s">
        <v>28</v>
      </c>
      <c r="AB44" s="75"/>
      <c r="AC44" s="75" t="s">
        <v>28</v>
      </c>
    </row>
    <row r="45" spans="1:29" ht="45" customHeight="1" x14ac:dyDescent="0.3">
      <c r="A45" s="73">
        <v>41</v>
      </c>
      <c r="B45" s="74" t="s">
        <v>415</v>
      </c>
      <c r="C45" s="75" t="s">
        <v>409</v>
      </c>
      <c r="D45" s="75" t="s">
        <v>382</v>
      </c>
      <c r="E45" s="75" t="s">
        <v>28</v>
      </c>
      <c r="F45" s="75" t="s">
        <v>28</v>
      </c>
      <c r="G45" s="75" t="s">
        <v>410</v>
      </c>
      <c r="H45" s="75"/>
      <c r="I45" s="77">
        <v>4800</v>
      </c>
      <c r="J45" s="93" t="s">
        <v>416</v>
      </c>
      <c r="K45" s="75"/>
      <c r="L45" s="81" t="s">
        <v>417</v>
      </c>
      <c r="M45" s="5" t="s">
        <v>418</v>
      </c>
      <c r="N45" s="5"/>
      <c r="O45" s="92" t="s">
        <v>419</v>
      </c>
      <c r="P45" s="92" t="s">
        <v>232</v>
      </c>
      <c r="Q45" s="75" t="s">
        <v>364</v>
      </c>
      <c r="R45" s="75" t="s">
        <v>364</v>
      </c>
      <c r="S45" s="75" t="s">
        <v>364</v>
      </c>
      <c r="T45" s="75" t="s">
        <v>364</v>
      </c>
      <c r="U45" s="75" t="s">
        <v>257</v>
      </c>
      <c r="V45" s="75" t="s">
        <v>257</v>
      </c>
      <c r="W45" s="75"/>
      <c r="X45" s="75">
        <v>33.11</v>
      </c>
      <c r="Y45" s="75"/>
      <c r="Z45" s="75">
        <v>1</v>
      </c>
      <c r="AA45" s="75" t="s">
        <v>28</v>
      </c>
      <c r="AB45" s="75"/>
      <c r="AC45" s="75" t="s">
        <v>28</v>
      </c>
    </row>
    <row r="46" spans="1:29" ht="45" customHeight="1" x14ac:dyDescent="0.3">
      <c r="A46" s="73">
        <v>42</v>
      </c>
      <c r="B46" s="74" t="s">
        <v>420</v>
      </c>
      <c r="C46" s="75" t="s">
        <v>409</v>
      </c>
      <c r="D46" s="75" t="s">
        <v>28</v>
      </c>
      <c r="E46" s="75" t="s">
        <v>28</v>
      </c>
      <c r="F46" s="75" t="s">
        <v>28</v>
      </c>
      <c r="G46" s="75" t="s">
        <v>410</v>
      </c>
      <c r="H46" s="75"/>
      <c r="I46" s="77">
        <v>1300</v>
      </c>
      <c r="J46" s="93" t="s">
        <v>416</v>
      </c>
      <c r="K46" s="75"/>
      <c r="L46" s="81" t="s">
        <v>421</v>
      </c>
      <c r="M46" s="75" t="s">
        <v>422</v>
      </c>
      <c r="N46" s="75" t="s">
        <v>423</v>
      </c>
      <c r="O46" s="92" t="s">
        <v>419</v>
      </c>
      <c r="P46" s="92" t="s">
        <v>232</v>
      </c>
      <c r="Q46" s="75" t="s">
        <v>363</v>
      </c>
      <c r="R46" s="75" t="s">
        <v>364</v>
      </c>
      <c r="S46" s="75" t="s">
        <v>364</v>
      </c>
      <c r="T46" s="75" t="s">
        <v>364</v>
      </c>
      <c r="U46" s="75" t="s">
        <v>257</v>
      </c>
      <c r="V46" s="75" t="s">
        <v>364</v>
      </c>
      <c r="W46" s="75"/>
      <c r="X46" s="75">
        <v>14.6</v>
      </c>
      <c r="Y46" s="75"/>
      <c r="Z46" s="75">
        <v>1</v>
      </c>
      <c r="AA46" s="75" t="s">
        <v>28</v>
      </c>
      <c r="AB46" s="75"/>
      <c r="AC46" s="75" t="s">
        <v>28</v>
      </c>
    </row>
    <row r="47" spans="1:29" ht="45" customHeight="1" x14ac:dyDescent="0.3">
      <c r="A47" s="73">
        <v>43</v>
      </c>
      <c r="B47" s="4" t="s">
        <v>424</v>
      </c>
      <c r="C47" s="75" t="s">
        <v>425</v>
      </c>
      <c r="D47" s="75" t="s">
        <v>28</v>
      </c>
      <c r="E47" s="75" t="s">
        <v>28</v>
      </c>
      <c r="F47" s="75" t="s">
        <v>28</v>
      </c>
      <c r="G47" s="75" t="s">
        <v>426</v>
      </c>
      <c r="H47" s="75"/>
      <c r="I47" s="77">
        <v>8600</v>
      </c>
      <c r="J47" s="93" t="s">
        <v>350</v>
      </c>
      <c r="K47" s="75"/>
      <c r="L47" s="81" t="s">
        <v>253</v>
      </c>
      <c r="M47" s="75" t="s">
        <v>422</v>
      </c>
      <c r="N47" s="75" t="s">
        <v>427</v>
      </c>
      <c r="O47" s="92" t="s">
        <v>428</v>
      </c>
      <c r="P47" s="92" t="s">
        <v>362</v>
      </c>
      <c r="Q47" s="75" t="s">
        <v>363</v>
      </c>
      <c r="R47" s="75" t="s">
        <v>257</v>
      </c>
      <c r="S47" s="75" t="s">
        <v>257</v>
      </c>
      <c r="T47" s="75" t="s">
        <v>257</v>
      </c>
      <c r="U47" s="75" t="s">
        <v>257</v>
      </c>
      <c r="V47" s="75" t="s">
        <v>257</v>
      </c>
      <c r="W47" s="75"/>
      <c r="X47" s="75">
        <v>43</v>
      </c>
      <c r="Y47" s="75"/>
      <c r="Z47" s="75">
        <v>1</v>
      </c>
      <c r="AA47" s="75" t="s">
        <v>28</v>
      </c>
      <c r="AB47" s="75"/>
      <c r="AC47" s="75" t="s">
        <v>28</v>
      </c>
    </row>
    <row r="48" spans="1:29" ht="45" customHeight="1" x14ac:dyDescent="0.3">
      <c r="A48" s="73">
        <v>44</v>
      </c>
      <c r="B48" s="4"/>
      <c r="C48" s="75" t="s">
        <v>425</v>
      </c>
      <c r="D48" s="75" t="s">
        <v>28</v>
      </c>
      <c r="E48" s="75" t="s">
        <v>28</v>
      </c>
      <c r="F48" s="75" t="s">
        <v>28</v>
      </c>
      <c r="G48" s="75" t="s">
        <v>426</v>
      </c>
      <c r="H48" s="75"/>
      <c r="I48" s="77">
        <v>6200</v>
      </c>
      <c r="J48" s="93" t="s">
        <v>350</v>
      </c>
      <c r="K48" s="75"/>
      <c r="L48" s="81" t="s">
        <v>253</v>
      </c>
      <c r="M48" s="75" t="s">
        <v>422</v>
      </c>
      <c r="N48" s="75" t="s">
        <v>427</v>
      </c>
      <c r="O48" s="92" t="s">
        <v>429</v>
      </c>
      <c r="P48" s="92" t="s">
        <v>362</v>
      </c>
      <c r="Q48" s="75" t="s">
        <v>363</v>
      </c>
      <c r="R48" s="75" t="s">
        <v>257</v>
      </c>
      <c r="S48" s="75" t="s">
        <v>257</v>
      </c>
      <c r="T48" s="75" t="s">
        <v>257</v>
      </c>
      <c r="U48" s="75" t="s">
        <v>257</v>
      </c>
      <c r="V48" s="75" t="s">
        <v>257</v>
      </c>
      <c r="W48" s="75"/>
      <c r="X48" s="75">
        <v>340</v>
      </c>
      <c r="Y48" s="75"/>
      <c r="Z48" s="75">
        <v>1</v>
      </c>
      <c r="AA48" s="75" t="s">
        <v>28</v>
      </c>
      <c r="AB48" s="75"/>
      <c r="AC48" s="75" t="s">
        <v>28</v>
      </c>
    </row>
    <row r="49" spans="1:29" ht="45" customHeight="1" x14ac:dyDescent="0.3">
      <c r="A49" s="73">
        <v>45</v>
      </c>
      <c r="B49" s="4"/>
      <c r="C49" s="75" t="s">
        <v>425</v>
      </c>
      <c r="D49" s="75" t="s">
        <v>28</v>
      </c>
      <c r="E49" s="75" t="s">
        <v>28</v>
      </c>
      <c r="F49" s="75" t="s">
        <v>28</v>
      </c>
      <c r="G49" s="75" t="s">
        <v>426</v>
      </c>
      <c r="H49" s="75"/>
      <c r="I49" s="77">
        <v>1100</v>
      </c>
      <c r="J49" s="93" t="s">
        <v>350</v>
      </c>
      <c r="K49" s="75"/>
      <c r="L49" s="81" t="s">
        <v>253</v>
      </c>
      <c r="M49" s="75" t="s">
        <v>422</v>
      </c>
      <c r="N49" s="75" t="s">
        <v>427</v>
      </c>
      <c r="O49" s="92" t="s">
        <v>428</v>
      </c>
      <c r="P49" s="92" t="s">
        <v>362</v>
      </c>
      <c r="Q49" s="75" t="s">
        <v>363</v>
      </c>
      <c r="R49" s="75" t="s">
        <v>257</v>
      </c>
      <c r="S49" s="75" t="s">
        <v>257</v>
      </c>
      <c r="T49" s="75" t="s">
        <v>257</v>
      </c>
      <c r="U49" s="75" t="s">
        <v>257</v>
      </c>
      <c r="V49" s="75" t="s">
        <v>257</v>
      </c>
      <c r="W49" s="75"/>
      <c r="X49" s="75">
        <v>66</v>
      </c>
      <c r="Y49" s="75"/>
      <c r="Z49" s="75">
        <v>1</v>
      </c>
      <c r="AA49" s="75" t="s">
        <v>28</v>
      </c>
      <c r="AB49" s="75"/>
      <c r="AC49" s="75" t="s">
        <v>28</v>
      </c>
    </row>
    <row r="50" spans="1:29" ht="45" customHeight="1" x14ac:dyDescent="0.3">
      <c r="A50" s="73">
        <v>46</v>
      </c>
      <c r="B50" s="4"/>
      <c r="C50" s="75" t="s">
        <v>430</v>
      </c>
      <c r="D50" s="75" t="s">
        <v>28</v>
      </c>
      <c r="E50" s="75" t="s">
        <v>28</v>
      </c>
      <c r="F50" s="75" t="s">
        <v>28</v>
      </c>
      <c r="G50" s="75" t="s">
        <v>426</v>
      </c>
      <c r="H50" s="75"/>
      <c r="I50" s="77">
        <v>54600</v>
      </c>
      <c r="J50" s="93" t="s">
        <v>350</v>
      </c>
      <c r="K50" s="75"/>
      <c r="L50" s="81" t="s">
        <v>351</v>
      </c>
      <c r="M50" s="75" t="s">
        <v>422</v>
      </c>
      <c r="N50" s="75" t="s">
        <v>427</v>
      </c>
      <c r="O50" s="92" t="s">
        <v>431</v>
      </c>
      <c r="P50" s="92" t="s">
        <v>362</v>
      </c>
      <c r="Q50" s="75" t="s">
        <v>363</v>
      </c>
      <c r="R50" s="75" t="s">
        <v>257</v>
      </c>
      <c r="S50" s="75" t="s">
        <v>257</v>
      </c>
      <c r="T50" s="75" t="s">
        <v>257</v>
      </c>
      <c r="U50" s="75" t="s">
        <v>257</v>
      </c>
      <c r="V50" s="75" t="s">
        <v>257</v>
      </c>
      <c r="W50" s="75"/>
      <c r="X50" s="75">
        <v>100</v>
      </c>
      <c r="Y50" s="75"/>
      <c r="Z50" s="75">
        <v>1</v>
      </c>
      <c r="AA50" s="75" t="s">
        <v>28</v>
      </c>
      <c r="AB50" s="75"/>
      <c r="AC50" s="75" t="s">
        <v>28</v>
      </c>
    </row>
    <row r="51" spans="1:29" ht="45" customHeight="1" x14ac:dyDescent="0.3">
      <c r="A51" s="73">
        <v>47</v>
      </c>
      <c r="B51" s="94" t="s">
        <v>432</v>
      </c>
      <c r="C51" s="95" t="s">
        <v>433</v>
      </c>
      <c r="D51" s="95" t="s">
        <v>28</v>
      </c>
      <c r="E51" s="95" t="s">
        <v>80</v>
      </c>
      <c r="F51" s="95" t="s">
        <v>28</v>
      </c>
      <c r="G51" s="95" t="s">
        <v>434</v>
      </c>
      <c r="H51" s="95"/>
      <c r="I51" s="96">
        <v>1600</v>
      </c>
      <c r="J51" s="97" t="s">
        <v>435</v>
      </c>
      <c r="K51" s="95"/>
      <c r="L51" s="98" t="s">
        <v>253</v>
      </c>
      <c r="M51" s="95" t="s">
        <v>422</v>
      </c>
      <c r="N51" s="95" t="s">
        <v>436</v>
      </c>
      <c r="O51" s="99" t="s">
        <v>437</v>
      </c>
      <c r="P51" s="99"/>
      <c r="Q51" s="95" t="s">
        <v>232</v>
      </c>
      <c r="R51" s="95" t="s">
        <v>363</v>
      </c>
      <c r="S51" s="95" t="s">
        <v>257</v>
      </c>
      <c r="T51" s="95" t="s">
        <v>257</v>
      </c>
      <c r="U51" s="95" t="s">
        <v>363</v>
      </c>
      <c r="V51" s="95" t="s">
        <v>257</v>
      </c>
      <c r="W51" s="95" t="s">
        <v>257</v>
      </c>
      <c r="X51" s="95">
        <v>240</v>
      </c>
      <c r="Y51" s="95"/>
      <c r="Z51" s="95">
        <v>1</v>
      </c>
      <c r="AA51" s="95" t="s">
        <v>28</v>
      </c>
      <c r="AB51" s="95"/>
      <c r="AC51" s="95" t="s">
        <v>28</v>
      </c>
    </row>
    <row r="52" spans="1:29" ht="45" customHeight="1" x14ac:dyDescent="0.3">
      <c r="A52" s="73">
        <v>48</v>
      </c>
      <c r="B52" s="74" t="s">
        <v>438</v>
      </c>
      <c r="C52" s="75" t="s">
        <v>439</v>
      </c>
      <c r="D52" s="75" t="s">
        <v>28</v>
      </c>
      <c r="E52" s="75" t="s">
        <v>28</v>
      </c>
      <c r="F52" s="75" t="s">
        <v>28</v>
      </c>
      <c r="G52" s="75" t="s">
        <v>440</v>
      </c>
      <c r="H52" s="75"/>
      <c r="I52" s="77">
        <v>4953</v>
      </c>
      <c r="J52" s="93" t="s">
        <v>438</v>
      </c>
      <c r="K52" s="75"/>
      <c r="L52" s="81" t="s">
        <v>225</v>
      </c>
      <c r="M52" s="75" t="s">
        <v>441</v>
      </c>
      <c r="N52" s="75" t="s">
        <v>442</v>
      </c>
      <c r="O52" s="92" t="s">
        <v>443</v>
      </c>
      <c r="P52" s="92"/>
      <c r="Q52" s="75" t="s">
        <v>232</v>
      </c>
      <c r="R52" s="75" t="s">
        <v>364</v>
      </c>
      <c r="S52" s="75" t="s">
        <v>257</v>
      </c>
      <c r="T52" s="75" t="s">
        <v>257</v>
      </c>
      <c r="U52" s="75" t="s">
        <v>444</v>
      </c>
      <c r="V52" s="75" t="s">
        <v>257</v>
      </c>
      <c r="W52" s="75" t="s">
        <v>257</v>
      </c>
      <c r="X52" s="75">
        <v>42</v>
      </c>
      <c r="Y52" s="75"/>
      <c r="Z52" s="75">
        <v>1</v>
      </c>
      <c r="AA52" s="75" t="s">
        <v>28</v>
      </c>
      <c r="AB52" s="75"/>
      <c r="AC52" s="75" t="s">
        <v>28</v>
      </c>
    </row>
    <row r="53" spans="1:29" ht="45" customHeight="1" x14ac:dyDescent="0.3">
      <c r="A53" s="73">
        <v>49</v>
      </c>
      <c r="B53" s="74" t="s">
        <v>438</v>
      </c>
      <c r="C53" s="75" t="s">
        <v>445</v>
      </c>
      <c r="D53" s="75" t="s">
        <v>28</v>
      </c>
      <c r="E53" s="75" t="s">
        <v>28</v>
      </c>
      <c r="F53" s="75" t="s">
        <v>28</v>
      </c>
      <c r="G53" s="75" t="s">
        <v>440</v>
      </c>
      <c r="H53" s="75"/>
      <c r="I53" s="77">
        <v>62265</v>
      </c>
      <c r="J53" s="93" t="s">
        <v>438</v>
      </c>
      <c r="K53" s="75"/>
      <c r="L53" s="81" t="s">
        <v>446</v>
      </c>
      <c r="M53" s="75" t="s">
        <v>447</v>
      </c>
      <c r="N53" s="75" t="s">
        <v>448</v>
      </c>
      <c r="O53" s="92" t="s">
        <v>443</v>
      </c>
      <c r="P53" s="92"/>
      <c r="Q53" s="75" t="s">
        <v>232</v>
      </c>
      <c r="R53" s="75" t="s">
        <v>364</v>
      </c>
      <c r="S53" s="75" t="s">
        <v>257</v>
      </c>
      <c r="T53" s="75" t="s">
        <v>257</v>
      </c>
      <c r="U53" s="75" t="s">
        <v>363</v>
      </c>
      <c r="V53" s="75" t="s">
        <v>257</v>
      </c>
      <c r="W53" s="75" t="s">
        <v>257</v>
      </c>
      <c r="X53" s="75">
        <v>490</v>
      </c>
      <c r="Y53" s="75"/>
      <c r="Z53" s="75">
        <v>2</v>
      </c>
      <c r="AA53" s="75" t="s">
        <v>28</v>
      </c>
      <c r="AB53" s="75"/>
      <c r="AC53" s="75" t="s">
        <v>28</v>
      </c>
    </row>
    <row r="54" spans="1:29" ht="45" customHeight="1" x14ac:dyDescent="0.3">
      <c r="A54" s="73">
        <v>50</v>
      </c>
      <c r="B54" s="74" t="s">
        <v>449</v>
      </c>
      <c r="C54" s="75" t="s">
        <v>450</v>
      </c>
      <c r="D54" s="75" t="s">
        <v>28</v>
      </c>
      <c r="E54" s="75" t="s">
        <v>28</v>
      </c>
      <c r="F54" s="75" t="s">
        <v>28</v>
      </c>
      <c r="G54" s="75" t="s">
        <v>440</v>
      </c>
      <c r="H54" s="75"/>
      <c r="I54" s="77">
        <v>3538</v>
      </c>
      <c r="J54" s="93" t="s">
        <v>438</v>
      </c>
      <c r="K54" s="75"/>
      <c r="L54" s="81" t="s">
        <v>451</v>
      </c>
      <c r="M54" s="75" t="s">
        <v>352</v>
      </c>
      <c r="N54" s="75" t="s">
        <v>452</v>
      </c>
      <c r="O54" s="92" t="s">
        <v>443</v>
      </c>
      <c r="P54" s="92"/>
      <c r="Q54" s="75" t="s">
        <v>232</v>
      </c>
      <c r="R54" s="75" t="s">
        <v>257</v>
      </c>
      <c r="S54" s="75" t="s">
        <v>257</v>
      </c>
      <c r="T54" s="75" t="s">
        <v>257</v>
      </c>
      <c r="U54" s="75" t="s">
        <v>257</v>
      </c>
      <c r="V54" s="75" t="s">
        <v>257</v>
      </c>
      <c r="W54" s="75" t="s">
        <v>257</v>
      </c>
      <c r="X54" s="75">
        <v>83</v>
      </c>
      <c r="Y54" s="75"/>
      <c r="Z54" s="75">
        <v>1</v>
      </c>
      <c r="AA54" s="75" t="s">
        <v>28</v>
      </c>
      <c r="AB54" s="75"/>
      <c r="AC54" s="75" t="s">
        <v>28</v>
      </c>
    </row>
    <row r="55" spans="1:29" ht="45" customHeight="1" x14ac:dyDescent="0.3">
      <c r="A55" s="73">
        <v>51</v>
      </c>
      <c r="B55" s="74" t="s">
        <v>453</v>
      </c>
      <c r="C55" s="75" t="s">
        <v>454</v>
      </c>
      <c r="D55" s="75" t="s">
        <v>28</v>
      </c>
      <c r="E55" s="75" t="s">
        <v>28</v>
      </c>
      <c r="F55" s="75" t="s">
        <v>28</v>
      </c>
      <c r="G55" s="75" t="s">
        <v>455</v>
      </c>
      <c r="H55" s="75"/>
      <c r="I55" s="77">
        <v>569289.56000000006</v>
      </c>
      <c r="J55" s="93" t="s">
        <v>383</v>
      </c>
      <c r="K55" s="75"/>
      <c r="L55" s="81" t="s">
        <v>225</v>
      </c>
      <c r="M55" s="75" t="s">
        <v>412</v>
      </c>
      <c r="N55" s="75" t="s">
        <v>456</v>
      </c>
      <c r="O55" s="92" t="s">
        <v>457</v>
      </c>
      <c r="P55" s="92"/>
      <c r="Q55" s="75" t="s">
        <v>232</v>
      </c>
      <c r="R55" s="75" t="s">
        <v>364</v>
      </c>
      <c r="S55" s="75" t="s">
        <v>458</v>
      </c>
      <c r="T55" s="75" t="s">
        <v>459</v>
      </c>
      <c r="U55" s="75" t="s">
        <v>364</v>
      </c>
      <c r="V55" s="75" t="s">
        <v>232</v>
      </c>
      <c r="W55" s="75" t="s">
        <v>230</v>
      </c>
      <c r="X55" s="75">
        <v>199.5</v>
      </c>
      <c r="Y55" s="75"/>
      <c r="Z55" s="75">
        <v>1</v>
      </c>
      <c r="AA55" s="75" t="s">
        <v>28</v>
      </c>
      <c r="AB55" s="75"/>
      <c r="AC55" s="75" t="s">
        <v>28</v>
      </c>
    </row>
    <row r="56" spans="1:29" ht="45" customHeight="1" x14ac:dyDescent="0.3">
      <c r="A56" s="73">
        <v>52</v>
      </c>
      <c r="B56" s="74" t="s">
        <v>460</v>
      </c>
      <c r="C56" s="75" t="s">
        <v>461</v>
      </c>
      <c r="D56" s="75" t="s">
        <v>80</v>
      </c>
      <c r="E56" s="75" t="s">
        <v>28</v>
      </c>
      <c r="F56" s="75" t="s">
        <v>28</v>
      </c>
      <c r="G56" s="75">
        <v>2018</v>
      </c>
      <c r="H56" s="75"/>
      <c r="I56" s="77">
        <v>1595314.67</v>
      </c>
      <c r="J56" s="93" t="s">
        <v>462</v>
      </c>
      <c r="K56" s="75"/>
      <c r="L56" s="81" t="s">
        <v>463</v>
      </c>
      <c r="M56" s="75" t="s">
        <v>447</v>
      </c>
      <c r="N56" s="75" t="s">
        <v>464</v>
      </c>
      <c r="O56" s="92" t="s">
        <v>465</v>
      </c>
      <c r="P56" s="92"/>
      <c r="Q56" s="75"/>
      <c r="R56" s="75" t="s">
        <v>466</v>
      </c>
      <c r="S56" s="75" t="s">
        <v>467</v>
      </c>
      <c r="T56" s="75" t="s">
        <v>466</v>
      </c>
      <c r="U56" s="75" t="s">
        <v>466</v>
      </c>
      <c r="V56" s="75" t="s">
        <v>232</v>
      </c>
      <c r="W56" s="75" t="s">
        <v>466</v>
      </c>
      <c r="X56" s="75">
        <v>253.65</v>
      </c>
      <c r="Y56" s="75"/>
      <c r="Z56" s="75">
        <v>2</v>
      </c>
      <c r="AA56" s="75" t="s">
        <v>80</v>
      </c>
      <c r="AB56" s="75"/>
      <c r="AC56" s="75" t="s">
        <v>28</v>
      </c>
    </row>
    <row r="57" spans="1:29" ht="45" customHeight="1" x14ac:dyDescent="0.3">
      <c r="A57" s="73">
        <v>53</v>
      </c>
      <c r="B57" s="74" t="s">
        <v>468</v>
      </c>
      <c r="C57" s="75" t="s">
        <v>461</v>
      </c>
      <c r="D57" s="75" t="s">
        <v>80</v>
      </c>
      <c r="E57" s="75" t="s">
        <v>28</v>
      </c>
      <c r="F57" s="75" t="s">
        <v>28</v>
      </c>
      <c r="G57" s="75">
        <v>2018</v>
      </c>
      <c r="H57" s="75"/>
      <c r="I57" s="77">
        <v>3642683.28</v>
      </c>
      <c r="J57" s="93" t="s">
        <v>462</v>
      </c>
      <c r="K57" s="75"/>
      <c r="L57" s="81" t="s">
        <v>469</v>
      </c>
      <c r="M57" s="75" t="s">
        <v>447</v>
      </c>
      <c r="N57" s="75" t="s">
        <v>470</v>
      </c>
      <c r="O57" s="92" t="s">
        <v>465</v>
      </c>
      <c r="P57" s="92"/>
      <c r="Q57" s="75" t="s">
        <v>384</v>
      </c>
      <c r="R57" s="75" t="s">
        <v>466</v>
      </c>
      <c r="S57" s="75" t="s">
        <v>466</v>
      </c>
      <c r="T57" s="75" t="s">
        <v>466</v>
      </c>
      <c r="U57" s="75" t="s">
        <v>466</v>
      </c>
      <c r="V57" s="75" t="s">
        <v>232</v>
      </c>
      <c r="W57" s="75" t="s">
        <v>466</v>
      </c>
      <c r="X57" s="75">
        <v>150.05000000000001</v>
      </c>
      <c r="Y57" s="75"/>
      <c r="Z57" s="75">
        <v>1</v>
      </c>
      <c r="AA57" s="75" t="s">
        <v>28</v>
      </c>
      <c r="AB57" s="75"/>
      <c r="AC57" s="75" t="s">
        <v>28</v>
      </c>
    </row>
    <row r="58" spans="1:29" ht="45" customHeight="1" x14ac:dyDescent="0.3">
      <c r="A58" s="73">
        <v>54</v>
      </c>
      <c r="B58" s="74" t="s">
        <v>471</v>
      </c>
      <c r="C58" s="75" t="s">
        <v>381</v>
      </c>
      <c r="D58" s="75" t="s">
        <v>28</v>
      </c>
      <c r="E58" s="75" t="s">
        <v>28</v>
      </c>
      <c r="F58" s="75" t="s">
        <v>28</v>
      </c>
      <c r="G58" s="75">
        <v>2018</v>
      </c>
      <c r="H58" s="75"/>
      <c r="I58" s="77">
        <v>3465472.12</v>
      </c>
      <c r="J58" s="93" t="s">
        <v>472</v>
      </c>
      <c r="K58" s="75"/>
      <c r="L58" s="81" t="s">
        <v>473</v>
      </c>
      <c r="M58" s="75" t="s">
        <v>232</v>
      </c>
      <c r="N58" s="75" t="s">
        <v>474</v>
      </c>
      <c r="O58" s="92" t="s">
        <v>465</v>
      </c>
      <c r="P58" s="92"/>
      <c r="Q58" s="75" t="s">
        <v>384</v>
      </c>
      <c r="R58" s="75" t="s">
        <v>384</v>
      </c>
      <c r="S58" s="75" t="s">
        <v>384</v>
      </c>
      <c r="T58" s="75" t="s">
        <v>384</v>
      </c>
      <c r="U58" s="75" t="s">
        <v>384</v>
      </c>
      <c r="V58" s="75" t="s">
        <v>384</v>
      </c>
      <c r="W58" s="75" t="s">
        <v>384</v>
      </c>
      <c r="X58" s="75" t="s">
        <v>384</v>
      </c>
      <c r="Y58" s="75"/>
      <c r="Z58" s="75" t="s">
        <v>384</v>
      </c>
      <c r="AA58" s="75" t="s">
        <v>384</v>
      </c>
      <c r="AB58" s="75"/>
      <c r="AC58" s="75" t="s">
        <v>384</v>
      </c>
    </row>
    <row r="59" spans="1:29" ht="45" customHeight="1" x14ac:dyDescent="0.3">
      <c r="A59" s="100"/>
      <c r="B59" s="101"/>
      <c r="C59" s="102"/>
      <c r="D59" s="102"/>
      <c r="E59" s="58"/>
      <c r="F59" s="3" t="s">
        <v>475</v>
      </c>
      <c r="G59" s="3"/>
      <c r="H59" s="103"/>
      <c r="I59" s="104">
        <f>SUM(I5:I58)</f>
        <v>58605249.43</v>
      </c>
      <c r="J59" s="105"/>
      <c r="K59" s="103"/>
      <c r="L59" s="103"/>
      <c r="M59" s="103"/>
      <c r="N59" s="103"/>
      <c r="O59" s="106"/>
      <c r="P59" s="106"/>
      <c r="Q59" s="103"/>
      <c r="R59" s="103"/>
      <c r="S59" s="103"/>
      <c r="T59" s="103"/>
      <c r="U59" s="103"/>
      <c r="V59" s="103"/>
      <c r="W59" s="103"/>
      <c r="X59" s="103"/>
      <c r="Y59" s="103"/>
      <c r="Z59" s="103"/>
      <c r="AA59" s="103"/>
      <c r="AB59" s="103"/>
      <c r="AC59" s="103"/>
    </row>
    <row r="60" spans="1:29" ht="45" customHeight="1" x14ac:dyDescent="0.3">
      <c r="A60" s="107"/>
      <c r="B60" s="108"/>
      <c r="C60" s="58"/>
      <c r="D60" s="58"/>
      <c r="E60" s="58"/>
      <c r="F60" s="109"/>
      <c r="G60" s="110"/>
      <c r="H60" s="106"/>
      <c r="I60" s="111"/>
      <c r="J60" s="112"/>
      <c r="K60" s="106"/>
      <c r="L60" s="106"/>
      <c r="M60" s="106"/>
      <c r="N60" s="106"/>
      <c r="O60" s="106"/>
      <c r="P60" s="106"/>
      <c r="Q60" s="106"/>
      <c r="R60" s="106"/>
      <c r="S60" s="106"/>
      <c r="T60" s="106"/>
      <c r="U60" s="106"/>
      <c r="V60" s="106"/>
      <c r="W60" s="106"/>
      <c r="X60" s="106"/>
      <c r="Y60" s="106"/>
      <c r="Z60" s="106"/>
      <c r="AA60" s="106"/>
      <c r="AB60" s="106"/>
      <c r="AC60" s="106"/>
    </row>
    <row r="61" spans="1:29" ht="45" customHeight="1" x14ac:dyDescent="0.3">
      <c r="A61" s="64">
        <v>2</v>
      </c>
      <c r="B61" s="113" t="s">
        <v>30</v>
      </c>
      <c r="C61" s="67"/>
      <c r="D61" s="67"/>
      <c r="E61" s="67"/>
      <c r="F61" s="67"/>
      <c r="G61" s="67"/>
      <c r="H61" s="114"/>
      <c r="I61" s="69"/>
      <c r="J61" s="115"/>
      <c r="K61" s="72"/>
      <c r="L61" s="67"/>
      <c r="M61" s="67"/>
      <c r="N61" s="67"/>
      <c r="O61" s="72"/>
      <c r="P61" s="72"/>
      <c r="Q61" s="67"/>
      <c r="R61" s="67"/>
      <c r="S61" s="67"/>
      <c r="T61" s="67"/>
      <c r="U61" s="67"/>
      <c r="V61" s="67"/>
      <c r="W61" s="67"/>
      <c r="X61" s="67"/>
      <c r="Y61" s="67"/>
      <c r="Z61" s="67"/>
      <c r="AA61" s="67"/>
      <c r="AB61" s="67"/>
      <c r="AC61" s="67"/>
    </row>
    <row r="62" spans="1:29" ht="45" customHeight="1" x14ac:dyDescent="0.3">
      <c r="A62" s="116">
        <v>1</v>
      </c>
      <c r="B62" s="117" t="s">
        <v>476</v>
      </c>
      <c r="C62" s="116" t="s">
        <v>477</v>
      </c>
      <c r="D62" s="116" t="s">
        <v>478</v>
      </c>
      <c r="E62" s="73" t="s">
        <v>329</v>
      </c>
      <c r="F62" s="75" t="s">
        <v>478</v>
      </c>
      <c r="G62" s="75">
        <v>1898</v>
      </c>
      <c r="H62" s="118" t="s">
        <v>222</v>
      </c>
      <c r="I62" s="119">
        <v>5626000</v>
      </c>
      <c r="J62" s="120" t="s">
        <v>479</v>
      </c>
      <c r="K62" s="118" t="s">
        <v>480</v>
      </c>
      <c r="L62" s="75" t="s">
        <v>253</v>
      </c>
      <c r="M62" s="75" t="s">
        <v>481</v>
      </c>
      <c r="N62" s="75" t="s">
        <v>482</v>
      </c>
      <c r="O62" s="84" t="s">
        <v>483</v>
      </c>
      <c r="P62" s="84" t="s">
        <v>484</v>
      </c>
      <c r="Q62" s="75" t="s">
        <v>230</v>
      </c>
      <c r="R62" s="75" t="s">
        <v>339</v>
      </c>
      <c r="S62" s="75" t="s">
        <v>339</v>
      </c>
      <c r="T62" s="75" t="s">
        <v>339</v>
      </c>
      <c r="U62" s="75" t="s">
        <v>339</v>
      </c>
      <c r="V62" s="75" t="s">
        <v>230</v>
      </c>
      <c r="W62" s="75"/>
      <c r="X62" s="75">
        <v>1097.8499999999999</v>
      </c>
      <c r="Y62" s="75"/>
      <c r="Z62" s="75">
        <v>3</v>
      </c>
      <c r="AA62" s="75" t="s">
        <v>478</v>
      </c>
      <c r="AB62" s="75"/>
      <c r="AC62" s="75" t="s">
        <v>478</v>
      </c>
    </row>
    <row r="63" spans="1:29" ht="45" customHeight="1" x14ac:dyDescent="0.3">
      <c r="A63" s="107"/>
      <c r="B63" s="108"/>
      <c r="C63" s="58"/>
      <c r="D63" s="58"/>
      <c r="E63" s="58"/>
      <c r="F63" s="2" t="s">
        <v>475</v>
      </c>
      <c r="G63" s="2"/>
      <c r="H63" s="106"/>
      <c r="I63" s="121">
        <f>SUM(I62)</f>
        <v>5626000</v>
      </c>
      <c r="J63" s="112"/>
      <c r="K63" s="106"/>
      <c r="L63" s="106"/>
      <c r="M63" s="106"/>
      <c r="N63" s="106"/>
      <c r="O63" s="106"/>
      <c r="P63" s="106"/>
      <c r="Q63" s="106"/>
      <c r="R63" s="106"/>
      <c r="S63" s="106"/>
      <c r="T63" s="106"/>
      <c r="U63" s="106"/>
      <c r="V63" s="106"/>
      <c r="W63" s="106"/>
      <c r="X63" s="106"/>
      <c r="Y63" s="106"/>
      <c r="Z63" s="106"/>
      <c r="AA63" s="106"/>
      <c r="AB63" s="106"/>
      <c r="AC63" s="106"/>
    </row>
    <row r="64" spans="1:29" ht="45" customHeight="1" x14ac:dyDescent="0.3">
      <c r="A64" s="107"/>
      <c r="B64" s="108"/>
      <c r="C64" s="58"/>
      <c r="D64" s="58"/>
      <c r="E64" s="58"/>
      <c r="F64" s="109"/>
      <c r="G64" s="110"/>
      <c r="H64" s="106"/>
      <c r="I64" s="111"/>
      <c r="J64" s="112"/>
      <c r="K64" s="106"/>
      <c r="L64" s="106"/>
      <c r="M64" s="106"/>
      <c r="N64" s="106"/>
      <c r="O64" s="106"/>
      <c r="P64" s="106"/>
      <c r="Q64" s="106"/>
      <c r="R64" s="106"/>
      <c r="S64" s="106"/>
      <c r="T64" s="106"/>
      <c r="U64" s="106"/>
      <c r="V64" s="106"/>
      <c r="W64" s="106"/>
      <c r="X64" s="106"/>
      <c r="Y64" s="106"/>
      <c r="Z64" s="106"/>
      <c r="AA64" s="106"/>
      <c r="AB64" s="106"/>
      <c r="AC64" s="106"/>
    </row>
    <row r="65" spans="1:29" ht="45" customHeight="1" x14ac:dyDescent="0.3">
      <c r="A65" s="64">
        <v>3</v>
      </c>
      <c r="B65" s="113" t="s">
        <v>65</v>
      </c>
      <c r="C65" s="67"/>
      <c r="D65" s="67"/>
      <c r="E65" s="67"/>
      <c r="F65" s="67"/>
      <c r="G65" s="67"/>
      <c r="H65" s="114"/>
      <c r="I65" s="69"/>
      <c r="J65" s="115"/>
      <c r="K65" s="72"/>
      <c r="L65" s="67"/>
      <c r="M65" s="67"/>
      <c r="N65" s="67"/>
      <c r="O65" s="72"/>
      <c r="P65" s="72"/>
      <c r="Q65" s="67"/>
      <c r="R65" s="67"/>
      <c r="S65" s="67"/>
      <c r="T65" s="67"/>
      <c r="U65" s="67"/>
      <c r="V65" s="67"/>
      <c r="W65" s="67"/>
      <c r="X65" s="67"/>
      <c r="Y65" s="67"/>
      <c r="Z65" s="67"/>
      <c r="AA65" s="67"/>
      <c r="AB65" s="67"/>
      <c r="AC65" s="67"/>
    </row>
    <row r="66" spans="1:29" ht="45" customHeight="1" x14ac:dyDescent="0.3">
      <c r="A66" s="122">
        <v>1</v>
      </c>
      <c r="B66" s="123" t="s">
        <v>485</v>
      </c>
      <c r="C66" s="122" t="s">
        <v>486</v>
      </c>
      <c r="D66" s="122"/>
      <c r="E66" s="73" t="s">
        <v>329</v>
      </c>
      <c r="F66" s="124" t="s">
        <v>329</v>
      </c>
      <c r="G66" s="125">
        <v>1978</v>
      </c>
      <c r="H66" s="76" t="s">
        <v>222</v>
      </c>
      <c r="I66" s="77">
        <v>5012000</v>
      </c>
      <c r="J66" s="78" t="s">
        <v>487</v>
      </c>
      <c r="K66" s="79" t="s">
        <v>488</v>
      </c>
      <c r="L66" s="75" t="s">
        <v>489</v>
      </c>
      <c r="M66" s="75" t="s">
        <v>490</v>
      </c>
      <c r="N66" s="75" t="s">
        <v>491</v>
      </c>
      <c r="O66" s="75" t="s">
        <v>492</v>
      </c>
      <c r="P66" s="75"/>
      <c r="Q66" s="75" t="s">
        <v>493</v>
      </c>
      <c r="R66" s="75" t="s">
        <v>493</v>
      </c>
      <c r="S66" s="75" t="s">
        <v>493</v>
      </c>
      <c r="T66" s="75" t="s">
        <v>494</v>
      </c>
      <c r="U66" s="75" t="s">
        <v>495</v>
      </c>
      <c r="V66" s="75" t="s">
        <v>494</v>
      </c>
      <c r="W66" s="75"/>
      <c r="X66" s="75">
        <v>1540</v>
      </c>
      <c r="Y66" s="75"/>
      <c r="Z66" s="75">
        <v>3</v>
      </c>
      <c r="AA66" s="75" t="s">
        <v>478</v>
      </c>
      <c r="AB66" s="75"/>
      <c r="AC66" s="75" t="s">
        <v>329</v>
      </c>
    </row>
    <row r="67" spans="1:29" ht="45" customHeight="1" x14ac:dyDescent="0.3">
      <c r="A67" s="122">
        <v>2</v>
      </c>
      <c r="B67" s="126" t="s">
        <v>496</v>
      </c>
      <c r="C67" s="125" t="s">
        <v>497</v>
      </c>
      <c r="D67" s="125"/>
      <c r="E67" s="127" t="s">
        <v>329</v>
      </c>
      <c r="F67" s="124" t="s">
        <v>329</v>
      </c>
      <c r="G67" s="125"/>
      <c r="H67" s="76" t="s">
        <v>498</v>
      </c>
      <c r="I67" s="128">
        <v>83104.22</v>
      </c>
      <c r="J67" s="78" t="s">
        <v>499</v>
      </c>
      <c r="K67" s="92" t="s">
        <v>500</v>
      </c>
      <c r="L67" s="75" t="s">
        <v>501</v>
      </c>
      <c r="M67" s="75" t="s">
        <v>502</v>
      </c>
      <c r="N67" s="75" t="s">
        <v>503</v>
      </c>
      <c r="O67" s="75" t="s">
        <v>504</v>
      </c>
      <c r="P67" s="75"/>
      <c r="Q67" s="75" t="s">
        <v>493</v>
      </c>
      <c r="R67" s="75" t="s">
        <v>493</v>
      </c>
      <c r="S67" s="75" t="s">
        <v>495</v>
      </c>
      <c r="T67" s="75" t="s">
        <v>505</v>
      </c>
      <c r="U67" s="75" t="s">
        <v>495</v>
      </c>
      <c r="V67" s="75" t="s">
        <v>495</v>
      </c>
      <c r="W67" s="75"/>
      <c r="X67" s="75">
        <v>580</v>
      </c>
      <c r="Y67" s="75"/>
      <c r="Z67" s="75">
        <v>2</v>
      </c>
      <c r="AA67" s="75" t="s">
        <v>329</v>
      </c>
      <c r="AB67" s="75"/>
      <c r="AC67" s="75" t="s">
        <v>329</v>
      </c>
    </row>
    <row r="68" spans="1:29" ht="45" customHeight="1" x14ac:dyDescent="0.3">
      <c r="A68" s="122">
        <v>3</v>
      </c>
      <c r="B68" s="126" t="s">
        <v>506</v>
      </c>
      <c r="C68" s="125" t="s">
        <v>506</v>
      </c>
      <c r="D68" s="125"/>
      <c r="E68" s="127" t="s">
        <v>329</v>
      </c>
      <c r="F68" s="124" t="s">
        <v>329</v>
      </c>
      <c r="G68" s="125">
        <v>1976</v>
      </c>
      <c r="H68" s="76" t="s">
        <v>222</v>
      </c>
      <c r="I68" s="77">
        <v>164000</v>
      </c>
      <c r="J68" s="78" t="s">
        <v>487</v>
      </c>
      <c r="K68" s="92" t="s">
        <v>507</v>
      </c>
      <c r="L68" s="75" t="s">
        <v>489</v>
      </c>
      <c r="M68" s="75" t="s">
        <v>508</v>
      </c>
      <c r="N68" s="75" t="s">
        <v>509</v>
      </c>
      <c r="O68" s="75" t="s">
        <v>510</v>
      </c>
      <c r="P68" s="75"/>
      <c r="Q68" s="75" t="s">
        <v>493</v>
      </c>
      <c r="R68" s="75" t="s">
        <v>493</v>
      </c>
      <c r="S68" s="75" t="s">
        <v>493</v>
      </c>
      <c r="T68" s="75" t="s">
        <v>494</v>
      </c>
      <c r="U68" s="75" t="s">
        <v>495</v>
      </c>
      <c r="V68" s="75" t="s">
        <v>493</v>
      </c>
      <c r="W68" s="75"/>
      <c r="X68" s="75">
        <v>35.28</v>
      </c>
      <c r="Y68" s="75"/>
      <c r="Z68" s="75">
        <v>1</v>
      </c>
      <c r="AA68" s="75" t="s">
        <v>329</v>
      </c>
      <c r="AB68" s="75"/>
      <c r="AC68" s="75" t="s">
        <v>329</v>
      </c>
    </row>
    <row r="69" spans="1:29" ht="45" customHeight="1" x14ac:dyDescent="0.3">
      <c r="A69" s="122">
        <v>4</v>
      </c>
      <c r="B69" s="129" t="s">
        <v>511</v>
      </c>
      <c r="C69" s="130" t="s">
        <v>512</v>
      </c>
      <c r="D69" s="130"/>
      <c r="E69" s="131" t="s">
        <v>329</v>
      </c>
      <c r="F69" s="124" t="s">
        <v>329</v>
      </c>
      <c r="G69" s="125">
        <v>1978</v>
      </c>
      <c r="H69" s="76" t="s">
        <v>222</v>
      </c>
      <c r="I69" s="77">
        <v>113000</v>
      </c>
      <c r="J69" s="78" t="s">
        <v>487</v>
      </c>
      <c r="K69" s="92" t="s">
        <v>513</v>
      </c>
      <c r="L69" s="75" t="s">
        <v>489</v>
      </c>
      <c r="M69" s="75" t="s">
        <v>514</v>
      </c>
      <c r="N69" s="75" t="s">
        <v>515</v>
      </c>
      <c r="O69" s="75" t="s">
        <v>516</v>
      </c>
      <c r="P69" s="75"/>
      <c r="Q69" s="75" t="s">
        <v>493</v>
      </c>
      <c r="R69" s="75" t="s">
        <v>493</v>
      </c>
      <c r="S69" s="75" t="s">
        <v>495</v>
      </c>
      <c r="T69" s="75" t="s">
        <v>505</v>
      </c>
      <c r="U69" s="75" t="s">
        <v>495</v>
      </c>
      <c r="V69" s="75" t="s">
        <v>493</v>
      </c>
      <c r="W69" s="75"/>
      <c r="X69" s="75">
        <v>61.2</v>
      </c>
      <c r="Y69" s="75"/>
      <c r="Z69" s="75">
        <v>1</v>
      </c>
      <c r="AA69" s="75" t="s">
        <v>329</v>
      </c>
      <c r="AB69" s="75"/>
      <c r="AC69" s="75" t="s">
        <v>329</v>
      </c>
    </row>
    <row r="70" spans="1:29" ht="45" customHeight="1" x14ac:dyDescent="0.3">
      <c r="A70" s="122">
        <v>5</v>
      </c>
      <c r="B70" s="126" t="s">
        <v>517</v>
      </c>
      <c r="C70" s="125" t="s">
        <v>518</v>
      </c>
      <c r="D70" s="125"/>
      <c r="E70" s="127" t="s">
        <v>329</v>
      </c>
      <c r="F70" s="124" t="s">
        <v>329</v>
      </c>
      <c r="G70" s="125" t="s">
        <v>519</v>
      </c>
      <c r="H70" s="76" t="s">
        <v>222</v>
      </c>
      <c r="I70" s="77">
        <v>223000</v>
      </c>
      <c r="J70" s="78" t="s">
        <v>520</v>
      </c>
      <c r="K70" s="92" t="s">
        <v>521</v>
      </c>
      <c r="L70" s="75" t="s">
        <v>522</v>
      </c>
      <c r="M70" s="75" t="s">
        <v>523</v>
      </c>
      <c r="N70" s="75" t="s">
        <v>524</v>
      </c>
      <c r="O70" s="75" t="s">
        <v>525</v>
      </c>
      <c r="P70" s="75"/>
      <c r="Q70" s="75" t="s">
        <v>493</v>
      </c>
      <c r="R70" s="75" t="s">
        <v>493</v>
      </c>
      <c r="S70" s="75" t="s">
        <v>526</v>
      </c>
      <c r="T70" s="75" t="s">
        <v>527</v>
      </c>
      <c r="U70" s="75" t="s">
        <v>495</v>
      </c>
      <c r="V70" s="75" t="s">
        <v>493</v>
      </c>
      <c r="W70" s="75"/>
      <c r="X70" s="75">
        <v>61.2</v>
      </c>
      <c r="Y70" s="75"/>
      <c r="Z70" s="75">
        <v>1</v>
      </c>
      <c r="AA70" s="75" t="s">
        <v>478</v>
      </c>
      <c r="AB70" s="75"/>
      <c r="AC70" s="75" t="s">
        <v>329</v>
      </c>
    </row>
    <row r="71" spans="1:29" ht="45" customHeight="1" x14ac:dyDescent="0.3">
      <c r="A71" s="122">
        <v>6</v>
      </c>
      <c r="B71" s="74" t="s">
        <v>528</v>
      </c>
      <c r="C71" s="75" t="s">
        <v>529</v>
      </c>
      <c r="D71" s="75"/>
      <c r="E71" s="127" t="s">
        <v>28</v>
      </c>
      <c r="F71" s="127" t="s">
        <v>28</v>
      </c>
      <c r="G71" s="75" t="s">
        <v>530</v>
      </c>
      <c r="H71" s="76" t="s">
        <v>222</v>
      </c>
      <c r="I71" s="77">
        <v>33000</v>
      </c>
      <c r="J71" s="132" t="s">
        <v>531</v>
      </c>
      <c r="K71" s="75" t="s">
        <v>532</v>
      </c>
      <c r="L71" s="75" t="s">
        <v>533</v>
      </c>
      <c r="M71" s="75" t="s">
        <v>533</v>
      </c>
      <c r="N71" s="75" t="s">
        <v>533</v>
      </c>
      <c r="O71" s="75" t="s">
        <v>257</v>
      </c>
      <c r="P71" s="75" t="s">
        <v>257</v>
      </c>
      <c r="Q71" s="75" t="s">
        <v>230</v>
      </c>
      <c r="R71" s="75" t="s">
        <v>257</v>
      </c>
      <c r="S71" s="75" t="s">
        <v>257</v>
      </c>
      <c r="T71" s="75" t="s">
        <v>230</v>
      </c>
      <c r="U71" s="75" t="s">
        <v>257</v>
      </c>
      <c r="V71" s="75" t="s">
        <v>257</v>
      </c>
      <c r="W71" s="75"/>
      <c r="X71" s="75">
        <v>9</v>
      </c>
      <c r="Y71" s="75"/>
      <c r="Z71" s="75">
        <v>1</v>
      </c>
      <c r="AA71" s="75" t="s">
        <v>28</v>
      </c>
      <c r="AB71" s="75"/>
      <c r="AC71" s="75" t="s">
        <v>28</v>
      </c>
    </row>
    <row r="72" spans="1:29" ht="45" customHeight="1" x14ac:dyDescent="0.3">
      <c r="A72" s="122">
        <v>7</v>
      </c>
      <c r="B72" s="74" t="s">
        <v>528</v>
      </c>
      <c r="C72" s="75" t="s">
        <v>529</v>
      </c>
      <c r="D72" s="75"/>
      <c r="E72" s="127" t="s">
        <v>28</v>
      </c>
      <c r="F72" s="127" t="s">
        <v>28</v>
      </c>
      <c r="G72" s="75" t="s">
        <v>530</v>
      </c>
      <c r="H72" s="76" t="s">
        <v>222</v>
      </c>
      <c r="I72" s="77">
        <v>117000</v>
      </c>
      <c r="J72" s="132" t="s">
        <v>531</v>
      </c>
      <c r="K72" s="75" t="s">
        <v>534</v>
      </c>
      <c r="L72" s="75" t="s">
        <v>533</v>
      </c>
      <c r="M72" s="75" t="s">
        <v>533</v>
      </c>
      <c r="N72" s="75" t="s">
        <v>533</v>
      </c>
      <c r="O72" s="75" t="s">
        <v>257</v>
      </c>
      <c r="P72" s="75" t="s">
        <v>257</v>
      </c>
      <c r="Q72" s="75" t="s">
        <v>230</v>
      </c>
      <c r="R72" s="75" t="s">
        <v>257</v>
      </c>
      <c r="S72" s="75" t="s">
        <v>257</v>
      </c>
      <c r="T72" s="75" t="s">
        <v>230</v>
      </c>
      <c r="U72" s="75" t="s">
        <v>257</v>
      </c>
      <c r="V72" s="75" t="s">
        <v>257</v>
      </c>
      <c r="W72" s="75"/>
      <c r="X72" s="75">
        <v>32</v>
      </c>
      <c r="Y72" s="75"/>
      <c r="Z72" s="75">
        <v>1</v>
      </c>
      <c r="AA72" s="75" t="s">
        <v>28</v>
      </c>
      <c r="AB72" s="75"/>
      <c r="AC72" s="75" t="s">
        <v>28</v>
      </c>
    </row>
    <row r="73" spans="1:29" ht="45" customHeight="1" x14ac:dyDescent="0.3">
      <c r="A73" s="122">
        <v>8</v>
      </c>
      <c r="B73" s="133" t="s">
        <v>535</v>
      </c>
      <c r="C73" s="75" t="s">
        <v>536</v>
      </c>
      <c r="D73" s="75"/>
      <c r="E73" s="127" t="s">
        <v>28</v>
      </c>
      <c r="F73" s="127" t="s">
        <v>28</v>
      </c>
      <c r="G73" s="75" t="s">
        <v>530</v>
      </c>
      <c r="H73" s="81" t="s">
        <v>250</v>
      </c>
      <c r="I73" s="77">
        <v>65116</v>
      </c>
      <c r="J73" s="78" t="s">
        <v>537</v>
      </c>
      <c r="K73" s="75" t="s">
        <v>257</v>
      </c>
      <c r="L73" s="75" t="s">
        <v>257</v>
      </c>
      <c r="M73" s="75" t="s">
        <v>257</v>
      </c>
      <c r="N73" s="75" t="s">
        <v>257</v>
      </c>
      <c r="O73" s="75" t="s">
        <v>257</v>
      </c>
      <c r="P73" s="75" t="s">
        <v>257</v>
      </c>
      <c r="Q73" s="75" t="s">
        <v>257</v>
      </c>
      <c r="R73" s="75" t="s">
        <v>257</v>
      </c>
      <c r="S73" s="75" t="s">
        <v>257</v>
      </c>
      <c r="T73" s="75" t="s">
        <v>257</v>
      </c>
      <c r="U73" s="75" t="s">
        <v>257</v>
      </c>
      <c r="V73" s="75" t="s">
        <v>257</v>
      </c>
      <c r="W73" s="75"/>
      <c r="X73" s="75" t="s">
        <v>257</v>
      </c>
      <c r="Y73" s="75"/>
      <c r="Z73" s="75" t="s">
        <v>257</v>
      </c>
      <c r="AA73" s="75" t="s">
        <v>257</v>
      </c>
      <c r="AB73" s="75"/>
      <c r="AC73" s="75" t="s">
        <v>257</v>
      </c>
    </row>
    <row r="74" spans="1:29" ht="45" customHeight="1" x14ac:dyDescent="0.3">
      <c r="A74" s="122">
        <v>9</v>
      </c>
      <c r="B74" s="74" t="s">
        <v>538</v>
      </c>
      <c r="C74" s="75" t="s">
        <v>539</v>
      </c>
      <c r="D74" s="75"/>
      <c r="E74" s="127" t="s">
        <v>28</v>
      </c>
      <c r="F74" s="127" t="s">
        <v>28</v>
      </c>
      <c r="G74" s="75">
        <v>1968</v>
      </c>
      <c r="H74" s="76" t="s">
        <v>222</v>
      </c>
      <c r="I74" s="1">
        <v>23230000</v>
      </c>
      <c r="J74" s="534" t="s">
        <v>537</v>
      </c>
      <c r="K74" s="535" t="s">
        <v>540</v>
      </c>
      <c r="L74" s="5" t="s">
        <v>541</v>
      </c>
      <c r="M74" s="5" t="s">
        <v>542</v>
      </c>
      <c r="N74" s="5" t="s">
        <v>543</v>
      </c>
      <c r="O74" s="5" t="s">
        <v>544</v>
      </c>
      <c r="P74" s="5" t="s">
        <v>257</v>
      </c>
      <c r="Q74" s="5" t="s">
        <v>339</v>
      </c>
      <c r="R74" s="5" t="s">
        <v>230</v>
      </c>
      <c r="S74" s="5" t="s">
        <v>230</v>
      </c>
      <c r="T74" s="5" t="s">
        <v>545</v>
      </c>
      <c r="U74" s="5" t="s">
        <v>257</v>
      </c>
      <c r="V74" s="5" t="s">
        <v>230</v>
      </c>
      <c r="W74" s="75"/>
      <c r="X74" s="5">
        <v>6216.8</v>
      </c>
      <c r="Y74" s="75"/>
      <c r="Z74" s="75">
        <v>3</v>
      </c>
      <c r="AA74" s="75" t="s">
        <v>234</v>
      </c>
      <c r="AB74" s="75"/>
      <c r="AC74" s="5" t="s">
        <v>80</v>
      </c>
    </row>
    <row r="75" spans="1:29" ht="45" customHeight="1" x14ac:dyDescent="0.3">
      <c r="A75" s="122">
        <v>10</v>
      </c>
      <c r="B75" s="74" t="s">
        <v>546</v>
      </c>
      <c r="C75" s="75" t="s">
        <v>529</v>
      </c>
      <c r="D75" s="75"/>
      <c r="E75" s="127" t="s">
        <v>28</v>
      </c>
      <c r="F75" s="127" t="s">
        <v>28</v>
      </c>
      <c r="G75" s="75">
        <v>1968</v>
      </c>
      <c r="H75" s="76" t="s">
        <v>222</v>
      </c>
      <c r="I75" s="1"/>
      <c r="J75" s="534"/>
      <c r="K75" s="535"/>
      <c r="L75" s="5"/>
      <c r="M75" s="5"/>
      <c r="N75" s="5"/>
      <c r="O75" s="5"/>
      <c r="P75" s="5"/>
      <c r="Q75" s="5"/>
      <c r="R75" s="5"/>
      <c r="S75" s="5"/>
      <c r="T75" s="5"/>
      <c r="U75" s="5"/>
      <c r="V75" s="5"/>
      <c r="W75" s="75"/>
      <c r="X75" s="5"/>
      <c r="Y75" s="75"/>
      <c r="Z75" s="75">
        <v>2</v>
      </c>
      <c r="AA75" s="75" t="s">
        <v>28</v>
      </c>
      <c r="AB75" s="75"/>
      <c r="AC75" s="5"/>
    </row>
    <row r="76" spans="1:29" ht="45" customHeight="1" x14ac:dyDescent="0.3">
      <c r="A76" s="122">
        <v>11</v>
      </c>
      <c r="B76" s="74" t="s">
        <v>547</v>
      </c>
      <c r="C76" s="75" t="s">
        <v>548</v>
      </c>
      <c r="D76" s="75"/>
      <c r="E76" s="127" t="s">
        <v>28</v>
      </c>
      <c r="F76" s="127" t="s">
        <v>28</v>
      </c>
      <c r="G76" s="75" t="s">
        <v>530</v>
      </c>
      <c r="H76" s="76" t="s">
        <v>222</v>
      </c>
      <c r="I76" s="77">
        <v>27000</v>
      </c>
      <c r="J76" s="78" t="s">
        <v>531</v>
      </c>
      <c r="K76" s="92" t="s">
        <v>534</v>
      </c>
      <c r="L76" s="75" t="s">
        <v>533</v>
      </c>
      <c r="M76" s="75" t="s">
        <v>533</v>
      </c>
      <c r="N76" s="75" t="s">
        <v>533</v>
      </c>
      <c r="O76" s="75" t="s">
        <v>257</v>
      </c>
      <c r="P76" s="75" t="s">
        <v>257</v>
      </c>
      <c r="Q76" s="75" t="s">
        <v>230</v>
      </c>
      <c r="R76" s="75" t="s">
        <v>230</v>
      </c>
      <c r="S76" s="75" t="s">
        <v>257</v>
      </c>
      <c r="T76" s="75" t="s">
        <v>230</v>
      </c>
      <c r="U76" s="75" t="s">
        <v>257</v>
      </c>
      <c r="V76" s="75" t="s">
        <v>257</v>
      </c>
      <c r="W76" s="75"/>
      <c r="X76" s="75">
        <v>12</v>
      </c>
      <c r="Y76" s="75"/>
      <c r="Z76" s="75">
        <v>1</v>
      </c>
      <c r="AA76" s="75" t="s">
        <v>28</v>
      </c>
      <c r="AB76" s="75"/>
      <c r="AC76" s="75" t="s">
        <v>28</v>
      </c>
    </row>
    <row r="77" spans="1:29" ht="45" customHeight="1" x14ac:dyDescent="0.3">
      <c r="A77" s="122">
        <v>12</v>
      </c>
      <c r="B77" s="74" t="s">
        <v>549</v>
      </c>
      <c r="C77" s="75" t="s">
        <v>268</v>
      </c>
      <c r="D77" s="75"/>
      <c r="E77" s="127" t="s">
        <v>28</v>
      </c>
      <c r="F77" s="127" t="s">
        <v>28</v>
      </c>
      <c r="G77" s="75" t="s">
        <v>530</v>
      </c>
      <c r="H77" s="76" t="s">
        <v>222</v>
      </c>
      <c r="I77" s="77">
        <v>449000</v>
      </c>
      <c r="J77" s="78" t="s">
        <v>537</v>
      </c>
      <c r="K77" s="92" t="s">
        <v>534</v>
      </c>
      <c r="L77" s="75" t="s">
        <v>253</v>
      </c>
      <c r="M77" s="75" t="s">
        <v>550</v>
      </c>
      <c r="N77" s="75" t="s">
        <v>423</v>
      </c>
      <c r="O77" s="75" t="s">
        <v>257</v>
      </c>
      <c r="P77" s="75" t="s">
        <v>257</v>
      </c>
      <c r="Q77" s="75" t="s">
        <v>364</v>
      </c>
      <c r="R77" s="75" t="s">
        <v>230</v>
      </c>
      <c r="S77" s="75" t="s">
        <v>257</v>
      </c>
      <c r="T77" s="75" t="s">
        <v>364</v>
      </c>
      <c r="U77" s="75" t="s">
        <v>257</v>
      </c>
      <c r="V77" s="75" t="s">
        <v>257</v>
      </c>
      <c r="W77" s="75"/>
      <c r="X77" s="75">
        <v>204</v>
      </c>
      <c r="Y77" s="75"/>
      <c r="Z77" s="75">
        <v>1</v>
      </c>
      <c r="AA77" s="75" t="s">
        <v>28</v>
      </c>
      <c r="AB77" s="75"/>
      <c r="AC77" s="75" t="s">
        <v>28</v>
      </c>
    </row>
    <row r="78" spans="1:29" ht="45" customHeight="1" x14ac:dyDescent="0.3">
      <c r="A78" s="122">
        <v>13</v>
      </c>
      <c r="B78" s="74" t="s">
        <v>551</v>
      </c>
      <c r="C78" s="75" t="s">
        <v>268</v>
      </c>
      <c r="D78" s="75"/>
      <c r="E78" s="127" t="s">
        <v>28</v>
      </c>
      <c r="F78" s="127" t="s">
        <v>28</v>
      </c>
      <c r="G78" s="75" t="s">
        <v>530</v>
      </c>
      <c r="H78" s="76" t="s">
        <v>222</v>
      </c>
      <c r="I78" s="77">
        <v>113000</v>
      </c>
      <c r="J78" s="78" t="s">
        <v>537</v>
      </c>
      <c r="K78" s="92" t="s">
        <v>534</v>
      </c>
      <c r="L78" s="75" t="s">
        <v>253</v>
      </c>
      <c r="M78" s="75" t="s">
        <v>550</v>
      </c>
      <c r="N78" s="75" t="s">
        <v>423</v>
      </c>
      <c r="O78" s="75" t="s">
        <v>544</v>
      </c>
      <c r="P78" s="75" t="s">
        <v>257</v>
      </c>
      <c r="Q78" s="75" t="s">
        <v>364</v>
      </c>
      <c r="R78" s="75" t="s">
        <v>257</v>
      </c>
      <c r="S78" s="75" t="s">
        <v>257</v>
      </c>
      <c r="T78" s="75" t="s">
        <v>364</v>
      </c>
      <c r="U78" s="75" t="s">
        <v>257</v>
      </c>
      <c r="V78" s="75" t="s">
        <v>257</v>
      </c>
      <c r="W78" s="75"/>
      <c r="X78" s="75">
        <v>60</v>
      </c>
      <c r="Y78" s="75"/>
      <c r="Z78" s="75">
        <v>1</v>
      </c>
      <c r="AA78" s="75" t="s">
        <v>28</v>
      </c>
      <c r="AB78" s="75"/>
      <c r="AC78" s="75" t="s">
        <v>28</v>
      </c>
    </row>
    <row r="79" spans="1:29" ht="45" customHeight="1" x14ac:dyDescent="0.3">
      <c r="A79" s="122">
        <v>14</v>
      </c>
      <c r="B79" s="74" t="s">
        <v>552</v>
      </c>
      <c r="C79" s="75" t="s">
        <v>553</v>
      </c>
      <c r="D79" s="75"/>
      <c r="E79" s="127" t="s">
        <v>28</v>
      </c>
      <c r="F79" s="127" t="s">
        <v>28</v>
      </c>
      <c r="G79" s="75" t="s">
        <v>530</v>
      </c>
      <c r="H79" s="76" t="s">
        <v>222</v>
      </c>
      <c r="I79" s="77">
        <v>117000</v>
      </c>
      <c r="J79" s="78" t="s">
        <v>537</v>
      </c>
      <c r="K79" s="92" t="s">
        <v>534</v>
      </c>
      <c r="L79" s="75" t="s">
        <v>253</v>
      </c>
      <c r="M79" s="75" t="s">
        <v>550</v>
      </c>
      <c r="N79" s="75" t="s">
        <v>423</v>
      </c>
      <c r="O79" s="75" t="s">
        <v>257</v>
      </c>
      <c r="P79" s="75" t="s">
        <v>257</v>
      </c>
      <c r="Q79" s="75" t="s">
        <v>364</v>
      </c>
      <c r="R79" s="75" t="s">
        <v>257</v>
      </c>
      <c r="S79" s="75" t="s">
        <v>257</v>
      </c>
      <c r="T79" s="75" t="s">
        <v>364</v>
      </c>
      <c r="U79" s="75" t="s">
        <v>257</v>
      </c>
      <c r="V79" s="75" t="s">
        <v>257</v>
      </c>
      <c r="W79" s="75"/>
      <c r="X79" s="75">
        <v>62</v>
      </c>
      <c r="Y79" s="75"/>
      <c r="Z79" s="75">
        <v>1</v>
      </c>
      <c r="AA79" s="75" t="s">
        <v>382</v>
      </c>
      <c r="AB79" s="75"/>
      <c r="AC79" s="75" t="s">
        <v>28</v>
      </c>
    </row>
    <row r="80" spans="1:29" ht="45" customHeight="1" x14ac:dyDescent="0.3">
      <c r="A80" s="122">
        <v>15</v>
      </c>
      <c r="B80" s="74" t="s">
        <v>554</v>
      </c>
      <c r="C80" s="75" t="s">
        <v>555</v>
      </c>
      <c r="D80" s="75"/>
      <c r="E80" s="127" t="s">
        <v>28</v>
      </c>
      <c r="F80" s="127" t="s">
        <v>28</v>
      </c>
      <c r="G80" s="75" t="s">
        <v>530</v>
      </c>
      <c r="H80" s="81" t="s">
        <v>250</v>
      </c>
      <c r="I80" s="77">
        <v>5375</v>
      </c>
      <c r="J80" s="132" t="s">
        <v>531</v>
      </c>
      <c r="K80" s="92" t="s">
        <v>534</v>
      </c>
      <c r="L80" s="75" t="s">
        <v>533</v>
      </c>
      <c r="M80" s="75" t="s">
        <v>533</v>
      </c>
      <c r="N80" s="75" t="s">
        <v>533</v>
      </c>
      <c r="O80" s="75" t="s">
        <v>257</v>
      </c>
      <c r="P80" s="75" t="s">
        <v>257</v>
      </c>
      <c r="Q80" s="75" t="s">
        <v>230</v>
      </c>
      <c r="R80" s="75" t="s">
        <v>230</v>
      </c>
      <c r="S80" s="5" t="s">
        <v>556</v>
      </c>
      <c r="T80" s="75" t="s">
        <v>364</v>
      </c>
      <c r="U80" s="75" t="s">
        <v>257</v>
      </c>
      <c r="V80" s="75" t="s">
        <v>257</v>
      </c>
      <c r="W80" s="75"/>
      <c r="X80" s="75" t="s">
        <v>530</v>
      </c>
      <c r="Y80" s="75"/>
      <c r="Z80" s="75">
        <v>1</v>
      </c>
      <c r="AA80" s="75" t="s">
        <v>28</v>
      </c>
      <c r="AB80" s="75"/>
      <c r="AC80" s="75" t="s">
        <v>28</v>
      </c>
    </row>
    <row r="81" spans="1:29" ht="45" customHeight="1" x14ac:dyDescent="0.3">
      <c r="A81" s="122">
        <v>16</v>
      </c>
      <c r="B81" s="74" t="s">
        <v>557</v>
      </c>
      <c r="C81" s="75" t="s">
        <v>558</v>
      </c>
      <c r="D81" s="75"/>
      <c r="E81" s="127" t="s">
        <v>28</v>
      </c>
      <c r="F81" s="127" t="s">
        <v>28</v>
      </c>
      <c r="G81" s="75" t="s">
        <v>530</v>
      </c>
      <c r="H81" s="81" t="s">
        <v>250</v>
      </c>
      <c r="I81" s="77">
        <v>8013</v>
      </c>
      <c r="J81" s="78" t="s">
        <v>537</v>
      </c>
      <c r="K81" s="92" t="s">
        <v>257</v>
      </c>
      <c r="L81" s="75" t="s">
        <v>257</v>
      </c>
      <c r="M81" s="75" t="s">
        <v>257</v>
      </c>
      <c r="N81" s="75" t="s">
        <v>257</v>
      </c>
      <c r="O81" s="75" t="s">
        <v>257</v>
      </c>
      <c r="P81" s="75" t="s">
        <v>257</v>
      </c>
      <c r="Q81" s="75" t="s">
        <v>257</v>
      </c>
      <c r="R81" s="75" t="s">
        <v>257</v>
      </c>
      <c r="S81" s="5"/>
      <c r="T81" s="75" t="s">
        <v>257</v>
      </c>
      <c r="U81" s="75" t="s">
        <v>257</v>
      </c>
      <c r="V81" s="75" t="s">
        <v>257</v>
      </c>
      <c r="W81" s="75"/>
      <c r="X81" s="75" t="s">
        <v>530</v>
      </c>
      <c r="Y81" s="75"/>
      <c r="Z81" s="75" t="s">
        <v>257</v>
      </c>
      <c r="AA81" s="75" t="s">
        <v>257</v>
      </c>
      <c r="AB81" s="75"/>
      <c r="AC81" s="75" t="s">
        <v>257</v>
      </c>
    </row>
    <row r="82" spans="1:29" ht="45" customHeight="1" x14ac:dyDescent="0.3">
      <c r="A82" s="122">
        <v>17</v>
      </c>
      <c r="B82" s="74" t="s">
        <v>559</v>
      </c>
      <c r="C82" s="75" t="s">
        <v>560</v>
      </c>
      <c r="D82" s="75"/>
      <c r="E82" s="127" t="s">
        <v>28</v>
      </c>
      <c r="F82" s="127" t="s">
        <v>28</v>
      </c>
      <c r="G82" s="75">
        <v>2013</v>
      </c>
      <c r="H82" s="81" t="s">
        <v>250</v>
      </c>
      <c r="I82" s="77">
        <v>17169.39</v>
      </c>
      <c r="J82" s="78" t="s">
        <v>561</v>
      </c>
      <c r="K82" s="92" t="s">
        <v>257</v>
      </c>
      <c r="L82" s="75" t="s">
        <v>257</v>
      </c>
      <c r="M82" s="75" t="s">
        <v>257</v>
      </c>
      <c r="N82" s="75" t="s">
        <v>257</v>
      </c>
      <c r="O82" s="75" t="s">
        <v>257</v>
      </c>
      <c r="P82" s="75" t="s">
        <v>257</v>
      </c>
      <c r="Q82" s="75" t="s">
        <v>257</v>
      </c>
      <c r="R82" s="75" t="s">
        <v>257</v>
      </c>
      <c r="S82" s="75" t="s">
        <v>339</v>
      </c>
      <c r="T82" s="75" t="s">
        <v>257</v>
      </c>
      <c r="U82" s="75" t="s">
        <v>257</v>
      </c>
      <c r="V82" s="75" t="s">
        <v>257</v>
      </c>
      <c r="W82" s="75"/>
      <c r="X82" s="75" t="s">
        <v>257</v>
      </c>
      <c r="Y82" s="75"/>
      <c r="Z82" s="75" t="s">
        <v>257</v>
      </c>
      <c r="AA82" s="75" t="s">
        <v>257</v>
      </c>
      <c r="AB82" s="75"/>
      <c r="AC82" s="75" t="s">
        <v>257</v>
      </c>
    </row>
    <row r="83" spans="1:29" ht="45" customHeight="1" x14ac:dyDescent="0.3">
      <c r="A83" s="122">
        <v>18</v>
      </c>
      <c r="B83" s="74" t="s">
        <v>562</v>
      </c>
      <c r="C83" s="75" t="s">
        <v>529</v>
      </c>
      <c r="D83" s="75"/>
      <c r="E83" s="127" t="s">
        <v>28</v>
      </c>
      <c r="F83" s="127" t="s">
        <v>28</v>
      </c>
      <c r="G83" s="75" t="s">
        <v>530</v>
      </c>
      <c r="H83" s="81" t="s">
        <v>250</v>
      </c>
      <c r="I83" s="77">
        <v>112516.98</v>
      </c>
      <c r="J83" s="78" t="s">
        <v>531</v>
      </c>
      <c r="K83" s="92" t="s">
        <v>563</v>
      </c>
      <c r="L83" s="75" t="s">
        <v>257</v>
      </c>
      <c r="M83" s="75" t="s">
        <v>257</v>
      </c>
      <c r="N83" s="75" t="s">
        <v>257</v>
      </c>
      <c r="O83" s="75" t="s">
        <v>257</v>
      </c>
      <c r="P83" s="75" t="s">
        <v>257</v>
      </c>
      <c r="Q83" s="75" t="s">
        <v>257</v>
      </c>
      <c r="R83" s="75" t="s">
        <v>257</v>
      </c>
      <c r="S83" s="75" t="s">
        <v>257</v>
      </c>
      <c r="T83" s="75" t="s">
        <v>257</v>
      </c>
      <c r="U83" s="75" t="s">
        <v>257</v>
      </c>
      <c r="V83" s="75" t="s">
        <v>257</v>
      </c>
      <c r="W83" s="75"/>
      <c r="X83" s="75">
        <v>13900</v>
      </c>
      <c r="Y83" s="75"/>
      <c r="Z83" s="75" t="s">
        <v>257</v>
      </c>
      <c r="AA83" s="75" t="s">
        <v>257</v>
      </c>
      <c r="AB83" s="75"/>
      <c r="AC83" s="75" t="s">
        <v>257</v>
      </c>
    </row>
    <row r="84" spans="1:29" ht="45" customHeight="1" x14ac:dyDescent="0.3">
      <c r="A84" s="122">
        <v>19</v>
      </c>
      <c r="B84" s="74" t="s">
        <v>564</v>
      </c>
      <c r="C84" s="75" t="s">
        <v>555</v>
      </c>
      <c r="D84" s="75"/>
      <c r="E84" s="127" t="s">
        <v>28</v>
      </c>
      <c r="F84" s="127" t="s">
        <v>28</v>
      </c>
      <c r="G84" s="75" t="s">
        <v>530</v>
      </c>
      <c r="H84" s="81" t="s">
        <v>250</v>
      </c>
      <c r="I84" s="77">
        <v>16094.84</v>
      </c>
      <c r="J84" s="78" t="s">
        <v>531</v>
      </c>
      <c r="K84" s="92" t="s">
        <v>563</v>
      </c>
      <c r="L84" s="75" t="s">
        <v>533</v>
      </c>
      <c r="M84" s="75" t="s">
        <v>533</v>
      </c>
      <c r="N84" s="75" t="s">
        <v>533</v>
      </c>
      <c r="O84" s="75" t="s">
        <v>257</v>
      </c>
      <c r="P84" s="75" t="s">
        <v>257</v>
      </c>
      <c r="Q84" s="75" t="s">
        <v>230</v>
      </c>
      <c r="R84" s="75" t="s">
        <v>230</v>
      </c>
      <c r="S84" s="75" t="s">
        <v>230</v>
      </c>
      <c r="T84" s="75" t="s">
        <v>230</v>
      </c>
      <c r="U84" s="75" t="s">
        <v>257</v>
      </c>
      <c r="V84" s="75" t="s">
        <v>257</v>
      </c>
      <c r="W84" s="75"/>
      <c r="X84" s="75" t="s">
        <v>257</v>
      </c>
      <c r="Y84" s="75"/>
      <c r="Z84" s="75" t="s">
        <v>257</v>
      </c>
      <c r="AA84" s="75" t="s">
        <v>257</v>
      </c>
      <c r="AB84" s="75"/>
      <c r="AC84" s="75" t="s">
        <v>257</v>
      </c>
    </row>
    <row r="85" spans="1:29" ht="45" customHeight="1" x14ac:dyDescent="0.3">
      <c r="A85" s="122">
        <v>20</v>
      </c>
      <c r="B85" s="74" t="s">
        <v>564</v>
      </c>
      <c r="C85" s="75" t="s">
        <v>555</v>
      </c>
      <c r="D85" s="75"/>
      <c r="E85" s="127" t="s">
        <v>28</v>
      </c>
      <c r="F85" s="127" t="s">
        <v>28</v>
      </c>
      <c r="G85" s="75" t="s">
        <v>530</v>
      </c>
      <c r="H85" s="81" t="s">
        <v>250</v>
      </c>
      <c r="I85" s="77">
        <v>18246.18</v>
      </c>
      <c r="J85" s="78" t="s">
        <v>561</v>
      </c>
      <c r="K85" s="92" t="s">
        <v>563</v>
      </c>
      <c r="L85" s="75" t="s">
        <v>533</v>
      </c>
      <c r="M85" s="75" t="s">
        <v>533</v>
      </c>
      <c r="N85" s="75" t="s">
        <v>533</v>
      </c>
      <c r="O85" s="75" t="s">
        <v>257</v>
      </c>
      <c r="P85" s="75" t="s">
        <v>257</v>
      </c>
      <c r="Q85" s="75" t="s">
        <v>230</v>
      </c>
      <c r="R85" s="75" t="s">
        <v>230</v>
      </c>
      <c r="S85" s="75" t="s">
        <v>230</v>
      </c>
      <c r="T85" s="75" t="s">
        <v>230</v>
      </c>
      <c r="U85" s="75" t="s">
        <v>257</v>
      </c>
      <c r="V85" s="75" t="s">
        <v>257</v>
      </c>
      <c r="W85" s="75"/>
      <c r="X85" s="75" t="s">
        <v>257</v>
      </c>
      <c r="Y85" s="75"/>
      <c r="Z85" s="75" t="s">
        <v>257</v>
      </c>
      <c r="AA85" s="75" t="s">
        <v>257</v>
      </c>
      <c r="AB85" s="75"/>
      <c r="AC85" s="75" t="s">
        <v>257</v>
      </c>
    </row>
    <row r="86" spans="1:29" ht="45" customHeight="1" x14ac:dyDescent="0.3">
      <c r="A86" s="122">
        <v>21</v>
      </c>
      <c r="B86" s="74" t="s">
        <v>564</v>
      </c>
      <c r="C86" s="75" t="s">
        <v>555</v>
      </c>
      <c r="D86" s="75"/>
      <c r="E86" s="127" t="s">
        <v>28</v>
      </c>
      <c r="F86" s="127" t="s">
        <v>28</v>
      </c>
      <c r="G86" s="75">
        <v>2006</v>
      </c>
      <c r="H86" s="81" t="s">
        <v>250</v>
      </c>
      <c r="I86" s="77">
        <v>9580</v>
      </c>
      <c r="J86" s="78" t="s">
        <v>561</v>
      </c>
      <c r="K86" s="92" t="s">
        <v>563</v>
      </c>
      <c r="L86" s="75" t="s">
        <v>533</v>
      </c>
      <c r="M86" s="75" t="s">
        <v>533</v>
      </c>
      <c r="N86" s="75" t="s">
        <v>533</v>
      </c>
      <c r="O86" s="75" t="s">
        <v>257</v>
      </c>
      <c r="P86" s="75" t="s">
        <v>257</v>
      </c>
      <c r="Q86" s="75" t="s">
        <v>230</v>
      </c>
      <c r="R86" s="75" t="s">
        <v>230</v>
      </c>
      <c r="S86" s="75" t="s">
        <v>230</v>
      </c>
      <c r="T86" s="75" t="s">
        <v>230</v>
      </c>
      <c r="U86" s="75" t="s">
        <v>257</v>
      </c>
      <c r="V86" s="75" t="s">
        <v>257</v>
      </c>
      <c r="W86" s="75"/>
      <c r="X86" s="75" t="s">
        <v>257</v>
      </c>
      <c r="Y86" s="75"/>
      <c r="Z86" s="75" t="s">
        <v>257</v>
      </c>
      <c r="AA86" s="75" t="s">
        <v>257</v>
      </c>
      <c r="AB86" s="75"/>
      <c r="AC86" s="75" t="s">
        <v>257</v>
      </c>
    </row>
    <row r="87" spans="1:29" ht="45" customHeight="1" x14ac:dyDescent="0.3">
      <c r="A87" s="122">
        <v>22</v>
      </c>
      <c r="B87" s="74" t="s">
        <v>565</v>
      </c>
      <c r="C87" s="75" t="s">
        <v>566</v>
      </c>
      <c r="D87" s="75"/>
      <c r="E87" s="127" t="s">
        <v>28</v>
      </c>
      <c r="F87" s="127" t="s">
        <v>28</v>
      </c>
      <c r="G87" s="75" t="s">
        <v>530</v>
      </c>
      <c r="H87" s="81" t="s">
        <v>250</v>
      </c>
      <c r="I87" s="77">
        <v>5000</v>
      </c>
      <c r="J87" s="78" t="s">
        <v>531</v>
      </c>
      <c r="K87" s="92" t="s">
        <v>563</v>
      </c>
      <c r="L87" s="75" t="s">
        <v>533</v>
      </c>
      <c r="M87" s="75" t="s">
        <v>533</v>
      </c>
      <c r="N87" s="75" t="s">
        <v>533</v>
      </c>
      <c r="O87" s="75" t="s">
        <v>257</v>
      </c>
      <c r="P87" s="75" t="s">
        <v>257</v>
      </c>
      <c r="Q87" s="75" t="s">
        <v>230</v>
      </c>
      <c r="R87" s="75" t="s">
        <v>230</v>
      </c>
      <c r="S87" s="75" t="s">
        <v>257</v>
      </c>
      <c r="T87" s="75" t="s">
        <v>230</v>
      </c>
      <c r="U87" s="75" t="s">
        <v>257</v>
      </c>
      <c r="V87" s="75" t="s">
        <v>257</v>
      </c>
      <c r="W87" s="75"/>
      <c r="X87" s="75" t="s">
        <v>257</v>
      </c>
      <c r="Y87" s="75"/>
      <c r="Z87" s="75" t="s">
        <v>257</v>
      </c>
      <c r="AA87" s="75" t="s">
        <v>257</v>
      </c>
      <c r="AB87" s="75"/>
      <c r="AC87" s="75" t="s">
        <v>257</v>
      </c>
    </row>
    <row r="88" spans="1:29" ht="45" customHeight="1" x14ac:dyDescent="0.3">
      <c r="A88" s="122">
        <v>23</v>
      </c>
      <c r="B88" s="134" t="s">
        <v>565</v>
      </c>
      <c r="C88" s="135" t="s">
        <v>566</v>
      </c>
      <c r="D88" s="135"/>
      <c r="E88" s="131" t="s">
        <v>28</v>
      </c>
      <c r="F88" s="131" t="s">
        <v>28</v>
      </c>
      <c r="G88" s="75" t="s">
        <v>530</v>
      </c>
      <c r="H88" s="81" t="s">
        <v>250</v>
      </c>
      <c r="I88" s="77">
        <v>3000</v>
      </c>
      <c r="J88" s="78" t="s">
        <v>531</v>
      </c>
      <c r="K88" s="92" t="s">
        <v>563</v>
      </c>
      <c r="L88" s="75" t="s">
        <v>533</v>
      </c>
      <c r="M88" s="75" t="s">
        <v>533</v>
      </c>
      <c r="N88" s="75" t="s">
        <v>533</v>
      </c>
      <c r="O88" s="75" t="s">
        <v>257</v>
      </c>
      <c r="P88" s="75" t="s">
        <v>257</v>
      </c>
      <c r="Q88" s="75" t="s">
        <v>230</v>
      </c>
      <c r="R88" s="75" t="s">
        <v>230</v>
      </c>
      <c r="S88" s="75" t="s">
        <v>257</v>
      </c>
      <c r="T88" s="75" t="s">
        <v>230</v>
      </c>
      <c r="U88" s="75" t="s">
        <v>257</v>
      </c>
      <c r="V88" s="75" t="s">
        <v>257</v>
      </c>
      <c r="W88" s="75"/>
      <c r="X88" s="75" t="s">
        <v>257</v>
      </c>
      <c r="Y88" s="75"/>
      <c r="Z88" s="75" t="s">
        <v>257</v>
      </c>
      <c r="AA88" s="75" t="s">
        <v>257</v>
      </c>
      <c r="AB88" s="75"/>
      <c r="AC88" s="75" t="s">
        <v>257</v>
      </c>
    </row>
    <row r="89" spans="1:29" ht="45" customHeight="1" x14ac:dyDescent="0.3">
      <c r="A89" s="122">
        <v>24</v>
      </c>
      <c r="B89" s="74" t="s">
        <v>567</v>
      </c>
      <c r="C89" s="75" t="s">
        <v>566</v>
      </c>
      <c r="D89" s="75"/>
      <c r="E89" s="75" t="s">
        <v>28</v>
      </c>
      <c r="F89" s="127" t="s">
        <v>28</v>
      </c>
      <c r="G89" s="75">
        <v>2013</v>
      </c>
      <c r="H89" s="81" t="s">
        <v>250</v>
      </c>
      <c r="I89" s="77">
        <v>7036</v>
      </c>
      <c r="J89" s="78" t="s">
        <v>561</v>
      </c>
      <c r="K89" s="92" t="s">
        <v>563</v>
      </c>
      <c r="L89" s="75" t="s">
        <v>533</v>
      </c>
      <c r="M89" s="75" t="s">
        <v>533</v>
      </c>
      <c r="N89" s="75" t="s">
        <v>533</v>
      </c>
      <c r="O89" s="75" t="s">
        <v>257</v>
      </c>
      <c r="P89" s="75" t="s">
        <v>257</v>
      </c>
      <c r="Q89" s="75" t="s">
        <v>230</v>
      </c>
      <c r="R89" s="75" t="s">
        <v>257</v>
      </c>
      <c r="S89" s="75" t="s">
        <v>257</v>
      </c>
      <c r="T89" s="75" t="s">
        <v>257</v>
      </c>
      <c r="U89" s="75" t="s">
        <v>257</v>
      </c>
      <c r="V89" s="75" t="s">
        <v>257</v>
      </c>
      <c r="W89" s="75"/>
      <c r="X89" s="75" t="s">
        <v>257</v>
      </c>
      <c r="Y89" s="75"/>
      <c r="Z89" s="75" t="s">
        <v>257</v>
      </c>
      <c r="AA89" s="75" t="s">
        <v>257</v>
      </c>
      <c r="AB89" s="75"/>
      <c r="AC89" s="75" t="s">
        <v>257</v>
      </c>
    </row>
    <row r="90" spans="1:29" ht="45" customHeight="1" x14ac:dyDescent="0.3">
      <c r="A90" s="122">
        <v>25</v>
      </c>
      <c r="B90" s="74" t="s">
        <v>568</v>
      </c>
      <c r="C90" s="75" t="s">
        <v>569</v>
      </c>
      <c r="D90" s="75"/>
      <c r="E90" s="75"/>
      <c r="F90" s="127"/>
      <c r="G90" s="75"/>
      <c r="H90" s="81" t="s">
        <v>250</v>
      </c>
      <c r="I90" s="77">
        <v>1922086.48</v>
      </c>
      <c r="J90" s="78" t="s">
        <v>570</v>
      </c>
      <c r="K90" s="92"/>
      <c r="L90" s="75"/>
      <c r="M90" s="75"/>
      <c r="N90" s="75"/>
      <c r="O90" s="75"/>
      <c r="P90" s="75"/>
      <c r="Q90" s="75"/>
      <c r="R90" s="75"/>
      <c r="S90" s="75"/>
      <c r="T90" s="75"/>
      <c r="U90" s="75"/>
      <c r="V90" s="75"/>
      <c r="W90" s="75"/>
      <c r="X90" s="75"/>
      <c r="Y90" s="75"/>
      <c r="Z90" s="75"/>
      <c r="AA90" s="75"/>
      <c r="AB90" s="75"/>
      <c r="AC90" s="75"/>
    </row>
    <row r="91" spans="1:29" ht="45" customHeight="1" x14ac:dyDescent="0.3">
      <c r="A91" s="122">
        <v>26</v>
      </c>
      <c r="B91" s="74" t="s">
        <v>571</v>
      </c>
      <c r="C91" s="75" t="s">
        <v>572</v>
      </c>
      <c r="D91" s="75"/>
      <c r="E91" s="75"/>
      <c r="F91" s="127"/>
      <c r="G91" s="75"/>
      <c r="H91" s="81" t="s">
        <v>250</v>
      </c>
      <c r="I91" s="128">
        <v>6470811.5199999996</v>
      </c>
      <c r="J91" s="78" t="s">
        <v>570</v>
      </c>
      <c r="K91" s="92"/>
      <c r="L91" s="75"/>
      <c r="M91" s="75"/>
      <c r="N91" s="75"/>
      <c r="O91" s="75"/>
      <c r="P91" s="75"/>
      <c r="Q91" s="75"/>
      <c r="R91" s="75"/>
      <c r="S91" s="75"/>
      <c r="T91" s="75"/>
      <c r="U91" s="75"/>
      <c r="V91" s="75"/>
      <c r="W91" s="75"/>
      <c r="X91" s="75"/>
      <c r="Y91" s="75"/>
      <c r="Z91" s="75"/>
      <c r="AA91" s="75"/>
      <c r="AB91" s="75"/>
      <c r="AC91" s="75"/>
    </row>
    <row r="92" spans="1:29" ht="45" customHeight="1" x14ac:dyDescent="0.3">
      <c r="A92" s="122">
        <v>27</v>
      </c>
      <c r="B92" s="74" t="s">
        <v>268</v>
      </c>
      <c r="C92" s="75" t="s">
        <v>365</v>
      </c>
      <c r="D92" s="75"/>
      <c r="E92" s="75" t="s">
        <v>28</v>
      </c>
      <c r="F92" s="127" t="s">
        <v>28</v>
      </c>
      <c r="G92" s="75" t="s">
        <v>366</v>
      </c>
      <c r="H92" s="76" t="s">
        <v>222</v>
      </c>
      <c r="I92" s="77">
        <v>246000</v>
      </c>
      <c r="J92" s="78" t="s">
        <v>573</v>
      </c>
      <c r="K92" s="75" t="s">
        <v>574</v>
      </c>
      <c r="L92" s="75" t="s">
        <v>575</v>
      </c>
      <c r="M92" s="75" t="s">
        <v>352</v>
      </c>
      <c r="N92" s="75" t="s">
        <v>576</v>
      </c>
      <c r="O92" s="75" t="s">
        <v>577</v>
      </c>
      <c r="P92" s="75" t="s">
        <v>232</v>
      </c>
      <c r="Q92" s="75" t="s">
        <v>364</v>
      </c>
      <c r="R92" s="75" t="s">
        <v>364</v>
      </c>
      <c r="S92" s="75" t="s">
        <v>257</v>
      </c>
      <c r="T92" s="75" t="s">
        <v>230</v>
      </c>
      <c r="U92" s="75" t="s">
        <v>257</v>
      </c>
      <c r="V92" s="75" t="s">
        <v>230</v>
      </c>
      <c r="W92" s="75"/>
      <c r="X92" s="75">
        <v>110</v>
      </c>
      <c r="Y92" s="75"/>
      <c r="Z92" s="75">
        <v>1</v>
      </c>
      <c r="AA92" s="75" t="s">
        <v>28</v>
      </c>
      <c r="AB92" s="75"/>
      <c r="AC92" s="75" t="s">
        <v>28</v>
      </c>
    </row>
    <row r="93" spans="1:29" ht="45" customHeight="1" x14ac:dyDescent="0.3">
      <c r="A93" s="122">
        <v>28</v>
      </c>
      <c r="B93" s="136" t="s">
        <v>578</v>
      </c>
      <c r="C93" s="137" t="s">
        <v>579</v>
      </c>
      <c r="D93" s="137" t="s">
        <v>382</v>
      </c>
      <c r="E93" s="137" t="s">
        <v>382</v>
      </c>
      <c r="F93" s="137"/>
      <c r="G93" s="137" t="s">
        <v>580</v>
      </c>
      <c r="H93" s="137"/>
      <c r="I93" s="77">
        <v>2267649</v>
      </c>
      <c r="J93" s="138" t="s">
        <v>581</v>
      </c>
      <c r="K93" s="139"/>
      <c r="L93" s="140"/>
      <c r="M93" s="139"/>
      <c r="N93" s="139"/>
      <c r="O93" s="141"/>
      <c r="P93" s="141"/>
      <c r="Q93" s="139"/>
      <c r="R93" s="139"/>
      <c r="S93" s="139"/>
      <c r="T93" s="139"/>
      <c r="U93" s="139"/>
      <c r="V93" s="139"/>
      <c r="W93" s="139"/>
      <c r="X93" s="139"/>
      <c r="Y93" s="139"/>
      <c r="Z93" s="139"/>
      <c r="AA93" s="139"/>
      <c r="AB93" s="139"/>
      <c r="AC93" s="139"/>
    </row>
    <row r="94" spans="1:29" ht="45" customHeight="1" x14ac:dyDescent="0.3">
      <c r="A94" s="107"/>
      <c r="B94" s="108"/>
      <c r="C94" s="58"/>
      <c r="D94" s="58"/>
      <c r="E94" s="58"/>
      <c r="F94" s="2" t="s">
        <v>475</v>
      </c>
      <c r="G94" s="2"/>
      <c r="H94" s="106"/>
      <c r="I94" s="121">
        <f>SUM(I66:I93)</f>
        <v>40854798.609999999</v>
      </c>
      <c r="J94" s="112"/>
      <c r="K94" s="106"/>
      <c r="L94" s="106"/>
      <c r="M94" s="106"/>
      <c r="N94" s="106"/>
      <c r="O94" s="106"/>
      <c r="P94" s="106"/>
      <c r="Q94" s="106"/>
      <c r="R94" s="106"/>
      <c r="S94" s="106"/>
      <c r="T94" s="106"/>
      <c r="U94" s="106"/>
      <c r="V94" s="106"/>
      <c r="W94" s="106"/>
      <c r="X94" s="106"/>
      <c r="Y94" s="106"/>
      <c r="Z94" s="106"/>
      <c r="AA94" s="106"/>
      <c r="AB94" s="106"/>
      <c r="AC94" s="106"/>
    </row>
    <row r="95" spans="1:29" ht="45" customHeight="1" x14ac:dyDescent="0.3">
      <c r="A95" s="107"/>
      <c r="B95" s="108"/>
      <c r="C95" s="58"/>
      <c r="D95" s="58"/>
      <c r="E95" s="58"/>
      <c r="F95" s="109"/>
      <c r="G95" s="110"/>
      <c r="H95" s="106"/>
      <c r="I95" s="111"/>
      <c r="J95" s="112"/>
      <c r="K95" s="106"/>
      <c r="L95" s="106"/>
      <c r="M95" s="106"/>
      <c r="N95" s="106"/>
      <c r="O95" s="106"/>
      <c r="P95" s="106"/>
      <c r="Q95" s="106"/>
      <c r="R95" s="106"/>
      <c r="S95" s="106"/>
      <c r="T95" s="106"/>
      <c r="U95" s="106"/>
      <c r="V95" s="106"/>
      <c r="W95" s="106"/>
      <c r="X95" s="106"/>
      <c r="Y95" s="106"/>
      <c r="Z95" s="106"/>
      <c r="AA95" s="106"/>
      <c r="AB95" s="106"/>
      <c r="AC95" s="106"/>
    </row>
    <row r="96" spans="1:29" ht="45" customHeight="1" x14ac:dyDescent="0.3">
      <c r="A96" s="64">
        <v>4</v>
      </c>
      <c r="B96" s="113" t="s">
        <v>42</v>
      </c>
      <c r="C96" s="66"/>
      <c r="D96" s="66"/>
      <c r="E96" s="67"/>
      <c r="F96" s="66"/>
      <c r="G96" s="66"/>
      <c r="H96" s="68"/>
      <c r="I96" s="69"/>
      <c r="J96" s="70"/>
      <c r="K96" s="71"/>
      <c r="L96" s="66"/>
      <c r="M96" s="66"/>
      <c r="N96" s="66"/>
      <c r="O96" s="72"/>
      <c r="P96" s="72"/>
      <c r="Q96" s="66"/>
      <c r="R96" s="66"/>
      <c r="S96" s="66"/>
      <c r="T96" s="66"/>
      <c r="U96" s="66"/>
      <c r="V96" s="66"/>
      <c r="W96" s="66"/>
      <c r="X96" s="66"/>
      <c r="Y96" s="66"/>
      <c r="Z96" s="66"/>
      <c r="AA96" s="66"/>
      <c r="AB96" s="66"/>
      <c r="AC96" s="66"/>
    </row>
    <row r="97" spans="1:29" ht="45" customHeight="1" x14ac:dyDescent="0.3">
      <c r="A97" s="116">
        <v>1</v>
      </c>
      <c r="B97" s="117" t="s">
        <v>582</v>
      </c>
      <c r="C97" s="116" t="s">
        <v>583</v>
      </c>
      <c r="D97" s="116" t="s">
        <v>80</v>
      </c>
      <c r="E97" s="73" t="s">
        <v>28</v>
      </c>
      <c r="F97" s="75" t="s">
        <v>80</v>
      </c>
      <c r="G97" s="75">
        <v>1710</v>
      </c>
      <c r="H97" s="118" t="s">
        <v>222</v>
      </c>
      <c r="I97" s="142">
        <v>7899000</v>
      </c>
      <c r="J97" s="78" t="s">
        <v>584</v>
      </c>
      <c r="K97" s="79" t="s">
        <v>585</v>
      </c>
      <c r="L97" s="75" t="s">
        <v>586</v>
      </c>
      <c r="M97" s="75" t="s">
        <v>587</v>
      </c>
      <c r="N97" s="75" t="s">
        <v>588</v>
      </c>
      <c r="O97" s="75" t="s">
        <v>589</v>
      </c>
      <c r="P97" s="75" t="s">
        <v>590</v>
      </c>
      <c r="Q97" s="75" t="s">
        <v>364</v>
      </c>
      <c r="R97" s="75" t="s">
        <v>230</v>
      </c>
      <c r="S97" s="75" t="s">
        <v>230</v>
      </c>
      <c r="T97" s="75" t="s">
        <v>339</v>
      </c>
      <c r="U97" s="75" t="s">
        <v>591</v>
      </c>
      <c r="V97" s="75" t="s">
        <v>230</v>
      </c>
      <c r="W97" s="75"/>
      <c r="X97" s="75" t="s">
        <v>592</v>
      </c>
      <c r="Y97" s="75"/>
      <c r="Z97" s="75">
        <v>3</v>
      </c>
      <c r="AA97" s="75" t="s">
        <v>80</v>
      </c>
      <c r="AB97" s="75"/>
      <c r="AC97" s="75" t="s">
        <v>593</v>
      </c>
    </row>
    <row r="98" spans="1:29" ht="45" customHeight="1" x14ac:dyDescent="0.3">
      <c r="A98" s="107"/>
      <c r="B98" s="108"/>
      <c r="C98" s="58"/>
      <c r="D98" s="58"/>
      <c r="E98" s="58"/>
      <c r="F98" s="2" t="s">
        <v>475</v>
      </c>
      <c r="G98" s="2"/>
      <c r="H98" s="106"/>
      <c r="I98" s="121">
        <f>SUM(I97)</f>
        <v>7899000</v>
      </c>
      <c r="J98" s="112"/>
      <c r="K98" s="106"/>
      <c r="L98" s="106"/>
      <c r="M98" s="106"/>
      <c r="N98" s="106"/>
      <c r="O98" s="106"/>
      <c r="P98" s="106"/>
      <c r="Q98" s="106"/>
      <c r="R98" s="106"/>
      <c r="S98" s="106"/>
      <c r="T98" s="106"/>
      <c r="U98" s="106"/>
      <c r="V98" s="106"/>
      <c r="W98" s="106"/>
      <c r="X98" s="106"/>
      <c r="Y98" s="106"/>
      <c r="Z98" s="106"/>
      <c r="AA98" s="106"/>
      <c r="AB98" s="106"/>
      <c r="AC98" s="106"/>
    </row>
    <row r="99" spans="1:29" ht="45" customHeight="1" x14ac:dyDescent="0.3">
      <c r="A99" s="107"/>
      <c r="B99" s="108"/>
      <c r="C99" s="58"/>
      <c r="D99" s="58"/>
      <c r="E99" s="58"/>
      <c r="F99" s="109"/>
      <c r="G99" s="110"/>
      <c r="H99" s="106"/>
      <c r="I99" s="111"/>
      <c r="J99" s="112"/>
      <c r="K99" s="106"/>
      <c r="L99" s="106"/>
      <c r="M99" s="106"/>
      <c r="N99" s="106"/>
      <c r="O99" s="106"/>
      <c r="P99" s="106"/>
      <c r="Q99" s="106"/>
      <c r="R99" s="106"/>
      <c r="S99" s="106"/>
      <c r="T99" s="106"/>
      <c r="U99" s="106"/>
      <c r="V99" s="106"/>
      <c r="W99" s="106"/>
      <c r="X99" s="106"/>
      <c r="Y99" s="106"/>
      <c r="Z99" s="106"/>
      <c r="AA99" s="106"/>
      <c r="AB99" s="106"/>
      <c r="AC99" s="106"/>
    </row>
    <row r="100" spans="1:29" ht="45" customHeight="1" x14ac:dyDescent="0.3">
      <c r="A100" s="64">
        <v>5</v>
      </c>
      <c r="B100" s="113" t="s">
        <v>48</v>
      </c>
      <c r="C100" s="67"/>
      <c r="D100" s="67"/>
      <c r="E100" s="67"/>
      <c r="F100" s="67"/>
      <c r="G100" s="67"/>
      <c r="H100" s="114"/>
      <c r="I100" s="69"/>
      <c r="J100" s="115"/>
      <c r="K100" s="72"/>
      <c r="L100" s="67"/>
      <c r="M100" s="67"/>
      <c r="N100" s="67"/>
      <c r="O100" s="72"/>
      <c r="P100" s="72"/>
      <c r="Q100" s="67"/>
      <c r="R100" s="67"/>
      <c r="S100" s="67"/>
      <c r="T100" s="67"/>
      <c r="U100" s="67"/>
      <c r="V100" s="67"/>
      <c r="W100" s="67"/>
      <c r="X100" s="67"/>
      <c r="Y100" s="67"/>
      <c r="Z100" s="67"/>
      <c r="AA100" s="67"/>
      <c r="AB100" s="67"/>
      <c r="AC100" s="67"/>
    </row>
    <row r="101" spans="1:29" ht="45" customHeight="1" x14ac:dyDescent="0.3">
      <c r="A101" s="116">
        <v>1</v>
      </c>
      <c r="B101" s="117" t="s">
        <v>594</v>
      </c>
      <c r="C101" s="116" t="s">
        <v>595</v>
      </c>
      <c r="D101" s="116" t="s">
        <v>80</v>
      </c>
      <c r="E101" s="73" t="s">
        <v>329</v>
      </c>
      <c r="F101" s="75" t="s">
        <v>329</v>
      </c>
      <c r="G101" s="5" t="s">
        <v>596</v>
      </c>
      <c r="H101" s="143" t="s">
        <v>222</v>
      </c>
      <c r="I101" s="77">
        <v>16360000</v>
      </c>
      <c r="J101" s="534" t="s">
        <v>597</v>
      </c>
      <c r="K101" s="79" t="s">
        <v>598</v>
      </c>
      <c r="L101" s="5" t="s">
        <v>599</v>
      </c>
      <c r="M101" s="5"/>
      <c r="N101" s="5"/>
      <c r="O101" s="5" t="s">
        <v>600</v>
      </c>
      <c r="P101" s="75" t="s">
        <v>601</v>
      </c>
      <c r="Q101" s="75" t="s">
        <v>602</v>
      </c>
      <c r="R101" s="75" t="s">
        <v>602</v>
      </c>
      <c r="S101" s="75" t="s">
        <v>602</v>
      </c>
      <c r="T101" s="75" t="s">
        <v>602</v>
      </c>
      <c r="U101" s="75" t="s">
        <v>602</v>
      </c>
      <c r="V101" s="75" t="s">
        <v>602</v>
      </c>
      <c r="W101" s="75"/>
      <c r="X101" s="75">
        <v>3220.03</v>
      </c>
      <c r="Y101" s="75"/>
      <c r="Z101" s="75"/>
      <c r="AA101" s="75"/>
      <c r="AB101" s="75"/>
      <c r="AC101" s="75" t="s">
        <v>478</v>
      </c>
    </row>
    <row r="102" spans="1:29" ht="45" customHeight="1" x14ac:dyDescent="0.3">
      <c r="A102" s="75">
        <v>2</v>
      </c>
      <c r="B102" s="74" t="s">
        <v>603</v>
      </c>
      <c r="C102" s="75" t="s">
        <v>604</v>
      </c>
      <c r="D102" s="116" t="s">
        <v>80</v>
      </c>
      <c r="E102" s="127" t="s">
        <v>329</v>
      </c>
      <c r="F102" s="75" t="s">
        <v>329</v>
      </c>
      <c r="G102" s="5"/>
      <c r="H102" s="118" t="s">
        <v>222</v>
      </c>
      <c r="I102" s="142">
        <v>447000</v>
      </c>
      <c r="J102" s="534"/>
      <c r="K102" s="92" t="s">
        <v>605</v>
      </c>
      <c r="L102" s="75" t="s">
        <v>606</v>
      </c>
      <c r="M102" s="5" t="s">
        <v>607</v>
      </c>
      <c r="N102" s="5"/>
      <c r="O102" s="5"/>
      <c r="P102" s="75" t="s">
        <v>601</v>
      </c>
      <c r="Q102" s="75" t="s">
        <v>602</v>
      </c>
      <c r="R102" s="75" t="s">
        <v>602</v>
      </c>
      <c r="S102" s="75" t="s">
        <v>602</v>
      </c>
      <c r="T102" s="75" t="s">
        <v>602</v>
      </c>
      <c r="U102" s="75" t="s">
        <v>602</v>
      </c>
      <c r="V102" s="75" t="s">
        <v>602</v>
      </c>
      <c r="W102" s="75"/>
      <c r="X102" s="75" t="s">
        <v>608</v>
      </c>
      <c r="Y102" s="75"/>
      <c r="Z102" s="75" t="s">
        <v>609</v>
      </c>
      <c r="AA102" s="75" t="s">
        <v>329</v>
      </c>
      <c r="AB102" s="75"/>
      <c r="AC102" s="75" t="s">
        <v>329</v>
      </c>
    </row>
    <row r="103" spans="1:29" ht="45" customHeight="1" x14ac:dyDescent="0.3">
      <c r="A103" s="75">
        <v>3</v>
      </c>
      <c r="B103" s="74" t="s">
        <v>610</v>
      </c>
      <c r="C103" s="75" t="s">
        <v>611</v>
      </c>
      <c r="D103" s="116" t="s">
        <v>80</v>
      </c>
      <c r="E103" s="127" t="s">
        <v>329</v>
      </c>
      <c r="F103" s="75" t="s">
        <v>329</v>
      </c>
      <c r="G103" s="5"/>
      <c r="H103" s="144" t="s">
        <v>250</v>
      </c>
      <c r="I103" s="77">
        <v>107500</v>
      </c>
      <c r="J103" s="534"/>
      <c r="K103" s="145" t="s">
        <v>612</v>
      </c>
      <c r="L103" s="75" t="s">
        <v>601</v>
      </c>
      <c r="M103" s="75" t="s">
        <v>601</v>
      </c>
      <c r="N103" s="75" t="s">
        <v>601</v>
      </c>
      <c r="O103" s="5"/>
      <c r="P103" s="84" t="s">
        <v>601</v>
      </c>
      <c r="Q103" s="75" t="s">
        <v>602</v>
      </c>
      <c r="R103" s="75" t="s">
        <v>602</v>
      </c>
      <c r="S103" s="75" t="s">
        <v>601</v>
      </c>
      <c r="T103" s="75" t="s">
        <v>601</v>
      </c>
      <c r="U103" s="75" t="s">
        <v>601</v>
      </c>
      <c r="V103" s="75" t="s">
        <v>601</v>
      </c>
      <c r="W103" s="75"/>
      <c r="X103" s="75" t="s">
        <v>613</v>
      </c>
      <c r="Y103" s="75"/>
      <c r="Z103" s="75" t="s">
        <v>613</v>
      </c>
      <c r="AA103" s="75" t="s">
        <v>601</v>
      </c>
      <c r="AB103" s="75"/>
      <c r="AC103" s="75" t="s">
        <v>601</v>
      </c>
    </row>
    <row r="104" spans="1:29" ht="45" customHeight="1" x14ac:dyDescent="0.3">
      <c r="A104" s="107"/>
      <c r="B104" s="108"/>
      <c r="C104" s="58"/>
      <c r="D104" s="58"/>
      <c r="E104" s="58"/>
      <c r="F104" s="2" t="s">
        <v>475</v>
      </c>
      <c r="G104" s="2"/>
      <c r="H104" s="106"/>
      <c r="I104" s="121">
        <f>SUM(I101:I103)</f>
        <v>16914500</v>
      </c>
      <c r="J104" s="112"/>
      <c r="K104" s="106"/>
      <c r="L104" s="106"/>
      <c r="M104" s="106"/>
      <c r="N104" s="106"/>
      <c r="O104" s="106"/>
      <c r="P104" s="106"/>
      <c r="Q104" s="106"/>
      <c r="R104" s="106"/>
      <c r="S104" s="106"/>
      <c r="T104" s="106"/>
      <c r="U104" s="106"/>
      <c r="V104" s="106"/>
      <c r="W104" s="106"/>
      <c r="X104" s="106"/>
      <c r="Y104" s="106"/>
      <c r="Z104" s="106"/>
      <c r="AA104" s="106"/>
      <c r="AB104" s="106"/>
      <c r="AC104" s="106"/>
    </row>
    <row r="105" spans="1:29" ht="45" customHeight="1" x14ac:dyDescent="0.3">
      <c r="A105" s="107"/>
      <c r="B105" s="108"/>
      <c r="C105" s="58"/>
      <c r="D105" s="58"/>
      <c r="E105" s="58"/>
      <c r="F105" s="109"/>
      <c r="G105" s="110"/>
      <c r="H105" s="106"/>
      <c r="I105" s="111"/>
      <c r="J105" s="112"/>
      <c r="K105" s="106"/>
      <c r="L105" s="106"/>
      <c r="M105" s="106"/>
      <c r="N105" s="106"/>
      <c r="O105" s="106"/>
      <c r="P105" s="106"/>
      <c r="Q105" s="106"/>
      <c r="R105" s="106"/>
      <c r="S105" s="106"/>
      <c r="T105" s="106"/>
      <c r="U105" s="106"/>
      <c r="V105" s="106"/>
      <c r="W105" s="106"/>
      <c r="X105" s="106"/>
      <c r="Y105" s="106"/>
      <c r="Z105" s="106"/>
      <c r="AA105" s="106"/>
      <c r="AB105" s="106"/>
      <c r="AC105" s="106"/>
    </row>
    <row r="106" spans="1:29" ht="45" customHeight="1" x14ac:dyDescent="0.3">
      <c r="A106" s="64">
        <v>6</v>
      </c>
      <c r="B106" s="113" t="s">
        <v>54</v>
      </c>
      <c r="C106" s="67"/>
      <c r="D106" s="67"/>
      <c r="E106" s="67"/>
      <c r="F106" s="67"/>
      <c r="G106" s="67"/>
      <c r="H106" s="114"/>
      <c r="I106" s="69"/>
      <c r="J106" s="115"/>
      <c r="K106" s="72"/>
      <c r="L106" s="67"/>
      <c r="M106" s="67"/>
      <c r="N106" s="67"/>
      <c r="O106" s="72"/>
      <c r="P106" s="72"/>
      <c r="Q106" s="67"/>
      <c r="R106" s="67"/>
      <c r="S106" s="67"/>
      <c r="T106" s="67"/>
      <c r="U106" s="67"/>
      <c r="V106" s="67"/>
      <c r="W106" s="67"/>
      <c r="X106" s="67"/>
      <c r="Y106" s="67"/>
      <c r="Z106" s="67"/>
      <c r="AA106" s="67"/>
      <c r="AB106" s="67"/>
      <c r="AC106" s="67"/>
    </row>
    <row r="107" spans="1:29" ht="45" customHeight="1" x14ac:dyDescent="0.3">
      <c r="A107" s="116">
        <v>1</v>
      </c>
      <c r="B107" s="117" t="s">
        <v>614</v>
      </c>
      <c r="C107" s="116" t="s">
        <v>615</v>
      </c>
      <c r="D107" s="116" t="s">
        <v>80</v>
      </c>
      <c r="E107" s="73" t="s">
        <v>329</v>
      </c>
      <c r="F107" s="75" t="s">
        <v>478</v>
      </c>
      <c r="G107" s="75" t="s">
        <v>616</v>
      </c>
      <c r="H107" s="143" t="s">
        <v>222</v>
      </c>
      <c r="I107" s="1">
        <v>15809000</v>
      </c>
      <c r="J107" s="534" t="s">
        <v>617</v>
      </c>
      <c r="K107" s="535" t="s">
        <v>618</v>
      </c>
      <c r="L107" s="75" t="s">
        <v>619</v>
      </c>
      <c r="M107" s="5" t="s">
        <v>620</v>
      </c>
      <c r="N107" s="5" t="s">
        <v>621</v>
      </c>
      <c r="O107" s="5" t="s">
        <v>622</v>
      </c>
      <c r="P107" s="5" t="s">
        <v>623</v>
      </c>
      <c r="Q107" s="5" t="s">
        <v>339</v>
      </c>
      <c r="R107" s="5" t="s">
        <v>339</v>
      </c>
      <c r="S107" s="5" t="s">
        <v>339</v>
      </c>
      <c r="T107" s="5" t="s">
        <v>339</v>
      </c>
      <c r="U107" s="5" t="s">
        <v>257</v>
      </c>
      <c r="V107" s="5" t="s">
        <v>339</v>
      </c>
      <c r="W107" s="5"/>
      <c r="X107" s="5">
        <v>3085.3</v>
      </c>
      <c r="Y107" s="5"/>
      <c r="Z107" s="5">
        <v>6</v>
      </c>
      <c r="AA107" s="5" t="s">
        <v>478</v>
      </c>
      <c r="AB107" s="5"/>
      <c r="AC107" s="5" t="s">
        <v>624</v>
      </c>
    </row>
    <row r="108" spans="1:29" ht="45" customHeight="1" x14ac:dyDescent="0.3">
      <c r="A108" s="75">
        <v>2</v>
      </c>
      <c r="B108" s="117" t="s">
        <v>625</v>
      </c>
      <c r="C108" s="75" t="s">
        <v>615</v>
      </c>
      <c r="D108" s="116" t="s">
        <v>80</v>
      </c>
      <c r="E108" s="127" t="s">
        <v>329</v>
      </c>
      <c r="F108" s="75" t="s">
        <v>329</v>
      </c>
      <c r="G108" s="75">
        <v>2000</v>
      </c>
      <c r="H108" s="143" t="s">
        <v>222</v>
      </c>
      <c r="I108" s="1"/>
      <c r="J108" s="534"/>
      <c r="K108" s="535"/>
      <c r="L108" s="75" t="s">
        <v>626</v>
      </c>
      <c r="M108" s="5"/>
      <c r="N108" s="5"/>
      <c r="O108" s="5"/>
      <c r="P108" s="5"/>
      <c r="Q108" s="5"/>
      <c r="R108" s="5"/>
      <c r="S108" s="5"/>
      <c r="T108" s="5"/>
      <c r="U108" s="5"/>
      <c r="V108" s="5"/>
      <c r="W108" s="5"/>
      <c r="X108" s="5"/>
      <c r="Y108" s="5"/>
      <c r="Z108" s="5"/>
      <c r="AA108" s="5"/>
      <c r="AB108" s="5"/>
      <c r="AC108" s="5"/>
    </row>
    <row r="109" spans="1:29" ht="45" customHeight="1" x14ac:dyDescent="0.3">
      <c r="A109" s="107"/>
      <c r="B109" s="108"/>
      <c r="C109" s="58"/>
      <c r="D109" s="58"/>
      <c r="E109" s="58"/>
      <c r="F109" s="2" t="s">
        <v>475</v>
      </c>
      <c r="G109" s="2"/>
      <c r="H109" s="106"/>
      <c r="I109" s="121">
        <f>SUM(I107)</f>
        <v>15809000</v>
      </c>
      <c r="J109" s="112"/>
      <c r="K109" s="106"/>
      <c r="L109" s="106"/>
      <c r="M109" s="106"/>
      <c r="N109" s="106"/>
      <c r="O109" s="106"/>
      <c r="P109" s="106"/>
      <c r="Q109" s="106"/>
      <c r="R109" s="106"/>
      <c r="S109" s="106"/>
      <c r="T109" s="106"/>
      <c r="U109" s="106"/>
      <c r="V109" s="106"/>
      <c r="W109" s="106"/>
      <c r="X109" s="106"/>
      <c r="Y109" s="106"/>
      <c r="Z109" s="106"/>
      <c r="AA109" s="106"/>
      <c r="AB109" s="106"/>
      <c r="AC109" s="106"/>
    </row>
    <row r="110" spans="1:29" ht="45" customHeight="1" x14ac:dyDescent="0.3">
      <c r="A110" s="107"/>
      <c r="B110" s="108"/>
      <c r="C110" s="58"/>
      <c r="D110" s="58"/>
      <c r="E110" s="58"/>
      <c r="F110" s="109"/>
      <c r="G110" s="110"/>
      <c r="H110" s="106"/>
      <c r="I110" s="111"/>
      <c r="J110" s="112"/>
      <c r="K110" s="106"/>
      <c r="L110" s="106"/>
      <c r="M110" s="106"/>
      <c r="N110" s="106"/>
      <c r="O110" s="106"/>
      <c r="P110" s="106"/>
      <c r="Q110" s="106"/>
      <c r="R110" s="106"/>
      <c r="S110" s="106"/>
      <c r="T110" s="106"/>
      <c r="U110" s="106"/>
      <c r="V110" s="106"/>
      <c r="W110" s="106"/>
      <c r="X110" s="106"/>
      <c r="Y110" s="106"/>
      <c r="Z110" s="106"/>
      <c r="AA110" s="106"/>
      <c r="AB110" s="106"/>
      <c r="AC110" s="106"/>
    </row>
    <row r="111" spans="1:29" ht="45" customHeight="1" x14ac:dyDescent="0.3">
      <c r="A111" s="64">
        <v>7</v>
      </c>
      <c r="B111" s="113" t="s">
        <v>59</v>
      </c>
      <c r="C111" s="67"/>
      <c r="D111" s="67"/>
      <c r="E111" s="67"/>
      <c r="F111" s="67"/>
      <c r="G111" s="67"/>
      <c r="H111" s="114"/>
      <c r="I111" s="69"/>
      <c r="J111" s="115"/>
      <c r="K111" s="72"/>
      <c r="L111" s="67"/>
      <c r="M111" s="67"/>
      <c r="N111" s="67"/>
      <c r="O111" s="72"/>
      <c r="P111" s="72"/>
      <c r="Q111" s="67"/>
      <c r="R111" s="67"/>
      <c r="S111" s="67"/>
      <c r="T111" s="67"/>
      <c r="U111" s="67"/>
      <c r="V111" s="67"/>
      <c r="W111" s="67"/>
      <c r="X111" s="67"/>
      <c r="Y111" s="67"/>
      <c r="Z111" s="67"/>
      <c r="AA111" s="67"/>
      <c r="AB111" s="67"/>
      <c r="AC111" s="146"/>
    </row>
    <row r="112" spans="1:29" ht="45" customHeight="1" x14ac:dyDescent="0.3">
      <c r="A112" s="116">
        <v>1</v>
      </c>
      <c r="B112" s="117" t="s">
        <v>627</v>
      </c>
      <c r="C112" s="116" t="s">
        <v>628</v>
      </c>
      <c r="D112" s="116" t="s">
        <v>80</v>
      </c>
      <c r="E112" s="73" t="s">
        <v>28</v>
      </c>
      <c r="F112" s="75" t="s">
        <v>28</v>
      </c>
      <c r="G112" s="75">
        <v>1987</v>
      </c>
      <c r="H112" s="143" t="s">
        <v>222</v>
      </c>
      <c r="I112" s="77">
        <v>5693000</v>
      </c>
      <c r="J112" s="78" t="s">
        <v>629</v>
      </c>
      <c r="K112" s="147" t="s">
        <v>630</v>
      </c>
      <c r="L112" s="75" t="s">
        <v>481</v>
      </c>
      <c r="M112" s="75" t="s">
        <v>294</v>
      </c>
      <c r="N112" s="75" t="s">
        <v>631</v>
      </c>
      <c r="O112" s="75" t="s">
        <v>257</v>
      </c>
      <c r="P112" s="75" t="s">
        <v>257</v>
      </c>
      <c r="Q112" s="75" t="s">
        <v>364</v>
      </c>
      <c r="R112" s="75" t="s">
        <v>632</v>
      </c>
      <c r="S112" s="75" t="s">
        <v>632</v>
      </c>
      <c r="T112" s="75" t="s">
        <v>632</v>
      </c>
      <c r="U112" s="75" t="s">
        <v>257</v>
      </c>
      <c r="V112" s="75" t="s">
        <v>632</v>
      </c>
      <c r="W112" s="75"/>
      <c r="X112" s="75">
        <v>1070.5</v>
      </c>
      <c r="Y112" s="75"/>
      <c r="Z112" s="75">
        <v>3</v>
      </c>
      <c r="AA112" s="75">
        <v>552</v>
      </c>
      <c r="AB112" s="75"/>
      <c r="AC112" s="75" t="s">
        <v>80</v>
      </c>
    </row>
    <row r="113" spans="1:29" ht="45" customHeight="1" x14ac:dyDescent="0.3">
      <c r="A113" s="75">
        <v>2</v>
      </c>
      <c r="B113" s="74" t="s">
        <v>633</v>
      </c>
      <c r="C113" s="75" t="s">
        <v>634</v>
      </c>
      <c r="D113" s="116" t="s">
        <v>80</v>
      </c>
      <c r="E113" s="127" t="s">
        <v>28</v>
      </c>
      <c r="F113" s="75" t="s">
        <v>80</v>
      </c>
      <c r="G113" s="75">
        <v>1875</v>
      </c>
      <c r="H113" s="143" t="s">
        <v>222</v>
      </c>
      <c r="I113" s="77">
        <v>222000</v>
      </c>
      <c r="J113" s="78" t="s">
        <v>635</v>
      </c>
      <c r="K113" s="147" t="s">
        <v>636</v>
      </c>
      <c r="L113" s="75" t="s">
        <v>253</v>
      </c>
      <c r="M113" s="75" t="s">
        <v>637</v>
      </c>
      <c r="N113" s="75" t="s">
        <v>601</v>
      </c>
      <c r="O113" s="75" t="s">
        <v>257</v>
      </c>
      <c r="P113" s="75" t="s">
        <v>638</v>
      </c>
      <c r="Q113" s="75" t="s">
        <v>530</v>
      </c>
      <c r="R113" s="75" t="s">
        <v>632</v>
      </c>
      <c r="S113" s="75" t="s">
        <v>632</v>
      </c>
      <c r="T113" s="75" t="s">
        <v>632</v>
      </c>
      <c r="U113" s="75" t="s">
        <v>257</v>
      </c>
      <c r="V113" s="75" t="s">
        <v>632</v>
      </c>
      <c r="W113" s="75"/>
      <c r="X113" s="75" t="s">
        <v>639</v>
      </c>
      <c r="Y113" s="75"/>
      <c r="Z113" s="75">
        <v>3</v>
      </c>
      <c r="AA113" s="75"/>
      <c r="AB113" s="75"/>
      <c r="AC113" s="75" t="s">
        <v>28</v>
      </c>
    </row>
    <row r="114" spans="1:29" ht="45" customHeight="1" x14ac:dyDescent="0.3">
      <c r="A114" s="75">
        <v>3</v>
      </c>
      <c r="B114" s="108" t="s">
        <v>633</v>
      </c>
      <c r="C114" s="75" t="s">
        <v>634</v>
      </c>
      <c r="D114" s="116" t="s">
        <v>80</v>
      </c>
      <c r="E114" s="127" t="s">
        <v>28</v>
      </c>
      <c r="F114" s="75" t="s">
        <v>28</v>
      </c>
      <c r="G114" s="75">
        <v>2005</v>
      </c>
      <c r="H114" s="143" t="s">
        <v>222</v>
      </c>
      <c r="I114" s="77">
        <v>261000</v>
      </c>
      <c r="J114" s="78" t="s">
        <v>640</v>
      </c>
      <c r="K114" s="147" t="s">
        <v>641</v>
      </c>
      <c r="L114" s="75" t="s">
        <v>642</v>
      </c>
      <c r="M114" s="75" t="s">
        <v>294</v>
      </c>
      <c r="N114" s="75" t="s">
        <v>601</v>
      </c>
      <c r="O114" s="75" t="s">
        <v>257</v>
      </c>
      <c r="P114" s="75" t="s">
        <v>257</v>
      </c>
      <c r="Q114" s="75" t="s">
        <v>530</v>
      </c>
      <c r="R114" s="75" t="s">
        <v>632</v>
      </c>
      <c r="S114" s="75" t="s">
        <v>632</v>
      </c>
      <c r="T114" s="75" t="s">
        <v>632</v>
      </c>
      <c r="U114" s="75" t="s">
        <v>257</v>
      </c>
      <c r="V114" s="75" t="s">
        <v>632</v>
      </c>
      <c r="W114" s="75"/>
      <c r="X114" s="75" t="s">
        <v>643</v>
      </c>
      <c r="Y114" s="75"/>
      <c r="Z114" s="75">
        <v>4</v>
      </c>
      <c r="AA114" s="75"/>
      <c r="AB114" s="75"/>
      <c r="AC114" s="75" t="s">
        <v>28</v>
      </c>
    </row>
    <row r="115" spans="1:29" ht="45" customHeight="1" x14ac:dyDescent="0.3">
      <c r="A115" s="75">
        <v>4</v>
      </c>
      <c r="B115" s="74" t="s">
        <v>644</v>
      </c>
      <c r="C115" s="75" t="s">
        <v>645</v>
      </c>
      <c r="D115" s="116" t="s">
        <v>80</v>
      </c>
      <c r="E115" s="127" t="s">
        <v>28</v>
      </c>
      <c r="F115" s="75" t="s">
        <v>28</v>
      </c>
      <c r="G115" s="75">
        <v>2004</v>
      </c>
      <c r="H115" s="143" t="s">
        <v>222</v>
      </c>
      <c r="I115" s="77">
        <v>138000</v>
      </c>
      <c r="J115" s="78" t="s">
        <v>646</v>
      </c>
      <c r="K115" s="84" t="s">
        <v>232</v>
      </c>
      <c r="L115" s="75" t="s">
        <v>642</v>
      </c>
      <c r="M115" s="75" t="s">
        <v>294</v>
      </c>
      <c r="N115" s="75" t="s">
        <v>601</v>
      </c>
      <c r="O115" s="75" t="s">
        <v>257</v>
      </c>
      <c r="P115" s="75" t="s">
        <v>257</v>
      </c>
      <c r="Q115" s="75" t="s">
        <v>530</v>
      </c>
      <c r="R115" s="75" t="s">
        <v>632</v>
      </c>
      <c r="S115" s="75" t="s">
        <v>632</v>
      </c>
      <c r="T115" s="75" t="s">
        <v>632</v>
      </c>
      <c r="U115" s="75" t="s">
        <v>257</v>
      </c>
      <c r="V115" s="75" t="s">
        <v>632</v>
      </c>
      <c r="W115" s="75"/>
      <c r="X115" s="75" t="s">
        <v>647</v>
      </c>
      <c r="Y115" s="75"/>
      <c r="Z115" s="75">
        <v>4</v>
      </c>
      <c r="AA115" s="75"/>
      <c r="AB115" s="75"/>
      <c r="AC115" s="75" t="s">
        <v>28</v>
      </c>
    </row>
    <row r="116" spans="1:29" ht="45" customHeight="1" x14ac:dyDescent="0.3">
      <c r="A116" s="75">
        <v>5</v>
      </c>
      <c r="B116" s="74" t="s">
        <v>644</v>
      </c>
      <c r="C116" s="75" t="s">
        <v>645</v>
      </c>
      <c r="D116" s="116" t="s">
        <v>80</v>
      </c>
      <c r="E116" s="127" t="s">
        <v>28</v>
      </c>
      <c r="F116" s="75" t="s">
        <v>28</v>
      </c>
      <c r="G116" s="75">
        <v>1883</v>
      </c>
      <c r="H116" s="143" t="s">
        <v>222</v>
      </c>
      <c r="I116" s="77">
        <v>539000</v>
      </c>
      <c r="J116" s="78" t="s">
        <v>648</v>
      </c>
      <c r="K116" s="84" t="s">
        <v>232</v>
      </c>
      <c r="L116" s="75" t="s">
        <v>253</v>
      </c>
      <c r="M116" s="75" t="s">
        <v>649</v>
      </c>
      <c r="N116" s="75" t="s">
        <v>650</v>
      </c>
      <c r="O116" s="75" t="s">
        <v>257</v>
      </c>
      <c r="P116" s="75" t="s">
        <v>651</v>
      </c>
      <c r="Q116" s="75" t="s">
        <v>632</v>
      </c>
      <c r="R116" s="75" t="s">
        <v>652</v>
      </c>
      <c r="S116" s="75" t="s">
        <v>652</v>
      </c>
      <c r="T116" s="75" t="s">
        <v>652</v>
      </c>
      <c r="U116" s="75" t="s">
        <v>652</v>
      </c>
      <c r="V116" s="75" t="s">
        <v>652</v>
      </c>
      <c r="W116" s="75"/>
      <c r="X116" s="75">
        <v>148.22999999999999</v>
      </c>
      <c r="Y116" s="75"/>
      <c r="Z116" s="75">
        <v>3</v>
      </c>
      <c r="AA116" s="75" t="s">
        <v>80</v>
      </c>
      <c r="AB116" s="75"/>
      <c r="AC116" s="75" t="s">
        <v>28</v>
      </c>
    </row>
    <row r="117" spans="1:29" ht="45" customHeight="1" x14ac:dyDescent="0.3">
      <c r="A117" s="107"/>
      <c r="B117" s="108"/>
      <c r="C117" s="58"/>
      <c r="D117" s="58"/>
      <c r="E117" s="58"/>
      <c r="F117" s="2" t="s">
        <v>475</v>
      </c>
      <c r="G117" s="2"/>
      <c r="H117" s="106"/>
      <c r="I117" s="121">
        <f>SUM(I112:I116)</f>
        <v>6853000</v>
      </c>
      <c r="J117" s="112"/>
      <c r="K117" s="106"/>
      <c r="L117" s="106"/>
      <c r="M117" s="106"/>
      <c r="N117" s="106"/>
      <c r="O117" s="106"/>
      <c r="P117" s="106"/>
      <c r="Q117" s="106"/>
      <c r="R117" s="106"/>
      <c r="S117" s="106"/>
      <c r="T117" s="106"/>
      <c r="U117" s="106"/>
      <c r="V117" s="106"/>
      <c r="W117" s="106"/>
      <c r="X117" s="106"/>
      <c r="Y117" s="106"/>
      <c r="Z117" s="106"/>
      <c r="AA117" s="106"/>
      <c r="AB117" s="106"/>
      <c r="AC117" s="106"/>
    </row>
    <row r="118" spans="1:29" ht="45" customHeight="1" x14ac:dyDescent="0.3">
      <c r="A118" s="107"/>
      <c r="B118" s="108"/>
      <c r="C118" s="58"/>
      <c r="D118" s="58"/>
      <c r="E118" s="58"/>
      <c r="F118" s="109"/>
      <c r="G118" s="110"/>
      <c r="H118" s="106"/>
      <c r="I118" s="111"/>
      <c r="J118" s="112"/>
      <c r="K118" s="106"/>
      <c r="L118" s="106"/>
      <c r="M118" s="106"/>
      <c r="N118" s="106"/>
      <c r="O118" s="106"/>
      <c r="P118" s="106"/>
      <c r="Q118" s="106"/>
      <c r="R118" s="106"/>
      <c r="S118" s="106"/>
      <c r="T118" s="106"/>
      <c r="U118" s="106"/>
      <c r="V118" s="106"/>
      <c r="W118" s="106"/>
      <c r="X118" s="106"/>
      <c r="Y118" s="106"/>
      <c r="Z118" s="106"/>
      <c r="AA118" s="106"/>
      <c r="AB118" s="106"/>
      <c r="AC118" s="106"/>
    </row>
    <row r="119" spans="1:29" ht="45" customHeight="1" x14ac:dyDescent="0.3">
      <c r="A119" s="64">
        <v>8</v>
      </c>
      <c r="B119" s="113" t="s">
        <v>70</v>
      </c>
      <c r="C119" s="66"/>
      <c r="D119" s="66"/>
      <c r="E119" s="67"/>
      <c r="F119" s="66"/>
      <c r="G119" s="66"/>
      <c r="H119" s="68"/>
      <c r="I119" s="69"/>
      <c r="J119" s="70"/>
      <c r="K119" s="71"/>
      <c r="L119" s="66"/>
      <c r="M119" s="66"/>
      <c r="N119" s="66"/>
      <c r="O119" s="72"/>
      <c r="P119" s="72"/>
      <c r="Q119" s="66"/>
      <c r="R119" s="66"/>
      <c r="S119" s="66"/>
      <c r="T119" s="66"/>
      <c r="U119" s="66"/>
      <c r="V119" s="66"/>
      <c r="W119" s="66"/>
      <c r="X119" s="66"/>
      <c r="Y119" s="66"/>
      <c r="Z119" s="66"/>
      <c r="AA119" s="66"/>
      <c r="AB119" s="66"/>
      <c r="AC119" s="66"/>
    </row>
    <row r="120" spans="1:29" ht="45" customHeight="1" x14ac:dyDescent="0.3">
      <c r="A120" s="116">
        <v>1</v>
      </c>
      <c r="B120" s="117" t="s">
        <v>653</v>
      </c>
      <c r="C120" s="116" t="s">
        <v>654</v>
      </c>
      <c r="D120" s="116" t="s">
        <v>80</v>
      </c>
      <c r="E120" s="73" t="s">
        <v>329</v>
      </c>
      <c r="F120" s="75" t="s">
        <v>478</v>
      </c>
      <c r="G120" s="75">
        <v>1899</v>
      </c>
      <c r="H120" s="143" t="s">
        <v>222</v>
      </c>
      <c r="I120" s="77">
        <v>1053000</v>
      </c>
      <c r="J120" s="78" t="s">
        <v>655</v>
      </c>
      <c r="K120" s="76" t="s">
        <v>656</v>
      </c>
      <c r="L120" s="75" t="s">
        <v>657</v>
      </c>
      <c r="M120" s="75" t="s">
        <v>658</v>
      </c>
      <c r="N120" s="75" t="s">
        <v>659</v>
      </c>
      <c r="O120" s="75" t="s">
        <v>660</v>
      </c>
      <c r="P120" s="75" t="s">
        <v>661</v>
      </c>
      <c r="Q120" s="75" t="s">
        <v>493</v>
      </c>
      <c r="R120" s="75" t="s">
        <v>602</v>
      </c>
      <c r="S120" s="75" t="s">
        <v>602</v>
      </c>
      <c r="T120" s="75" t="s">
        <v>602</v>
      </c>
      <c r="U120" s="75" t="s">
        <v>602</v>
      </c>
      <c r="V120" s="75" t="s">
        <v>602</v>
      </c>
      <c r="W120" s="75"/>
      <c r="X120" s="75">
        <v>300.39999999999998</v>
      </c>
      <c r="Y120" s="75"/>
      <c r="Z120" s="75" t="s">
        <v>662</v>
      </c>
      <c r="AA120" s="75" t="s">
        <v>478</v>
      </c>
      <c r="AB120" s="75"/>
      <c r="AC120" s="75" t="s">
        <v>329</v>
      </c>
    </row>
    <row r="121" spans="1:29" ht="45" customHeight="1" x14ac:dyDescent="0.3">
      <c r="A121" s="107"/>
      <c r="B121" s="108"/>
      <c r="C121" s="58"/>
      <c r="D121" s="58"/>
      <c r="E121" s="58"/>
      <c r="F121" s="2" t="s">
        <v>475</v>
      </c>
      <c r="G121" s="2"/>
      <c r="H121" s="106"/>
      <c r="I121" s="121">
        <f>SUM(I120)</f>
        <v>1053000</v>
      </c>
      <c r="J121" s="112"/>
      <c r="K121" s="106"/>
      <c r="L121" s="106"/>
      <c r="M121" s="106"/>
      <c r="N121" s="106"/>
      <c r="O121" s="106"/>
      <c r="P121" s="106"/>
      <c r="Q121" s="106"/>
      <c r="R121" s="106"/>
      <c r="S121" s="106"/>
      <c r="T121" s="106"/>
      <c r="U121" s="106"/>
      <c r="V121" s="106"/>
      <c r="W121" s="106"/>
      <c r="X121" s="106"/>
      <c r="Y121" s="106"/>
      <c r="Z121" s="106"/>
      <c r="AA121" s="106"/>
      <c r="AB121" s="106"/>
      <c r="AC121" s="106"/>
    </row>
    <row r="122" spans="1:29" ht="45" customHeight="1" x14ac:dyDescent="0.3">
      <c r="A122" s="107"/>
      <c r="B122" s="108"/>
      <c r="C122" s="58"/>
      <c r="D122" s="58"/>
      <c r="E122" s="58"/>
      <c r="F122" s="109"/>
      <c r="G122" s="110"/>
      <c r="H122" s="106"/>
      <c r="I122" s="111"/>
      <c r="J122" s="112"/>
      <c r="K122" s="106"/>
      <c r="L122" s="106"/>
      <c r="M122" s="106"/>
      <c r="N122" s="106"/>
      <c r="O122" s="106"/>
      <c r="P122" s="106"/>
      <c r="Q122" s="106"/>
      <c r="R122" s="106"/>
      <c r="S122" s="106"/>
      <c r="T122" s="106"/>
      <c r="U122" s="106"/>
      <c r="V122" s="106"/>
      <c r="W122" s="106"/>
      <c r="X122" s="106"/>
      <c r="Y122" s="106"/>
      <c r="Z122" s="106"/>
      <c r="AA122" s="106"/>
      <c r="AB122" s="106"/>
      <c r="AC122" s="106"/>
    </row>
    <row r="123" spans="1:29" ht="45" customHeight="1" x14ac:dyDescent="0.3">
      <c r="A123" s="64">
        <v>9</v>
      </c>
      <c r="B123" s="113" t="s">
        <v>76</v>
      </c>
      <c r="C123" s="67"/>
      <c r="D123" s="67"/>
      <c r="E123" s="67"/>
      <c r="F123" s="67"/>
      <c r="G123" s="67"/>
      <c r="H123" s="114"/>
      <c r="I123" s="69"/>
      <c r="J123" s="115"/>
      <c r="K123" s="72"/>
      <c r="L123" s="67"/>
      <c r="M123" s="67"/>
      <c r="N123" s="67"/>
      <c r="O123" s="72"/>
      <c r="P123" s="72"/>
      <c r="Q123" s="67"/>
      <c r="R123" s="67"/>
      <c r="S123" s="67"/>
      <c r="T123" s="67"/>
      <c r="U123" s="67"/>
      <c r="V123" s="67"/>
      <c r="W123" s="67"/>
      <c r="X123" s="67"/>
      <c r="Y123" s="67"/>
      <c r="Z123" s="67"/>
      <c r="AA123" s="67"/>
      <c r="AB123" s="67"/>
      <c r="AC123" s="146"/>
    </row>
    <row r="124" spans="1:29" ht="45" customHeight="1" x14ac:dyDescent="0.3">
      <c r="A124" s="116">
        <v>1</v>
      </c>
      <c r="B124" s="117" t="s">
        <v>663</v>
      </c>
      <c r="C124" s="116" t="s">
        <v>664</v>
      </c>
      <c r="D124" s="116" t="s">
        <v>80</v>
      </c>
      <c r="E124" s="73" t="s">
        <v>329</v>
      </c>
      <c r="F124" s="75" t="s">
        <v>329</v>
      </c>
      <c r="G124" s="75">
        <v>1954</v>
      </c>
      <c r="H124" s="143" t="s">
        <v>222</v>
      </c>
      <c r="I124" s="77">
        <v>1817000</v>
      </c>
      <c r="J124" s="78" t="s">
        <v>665</v>
      </c>
      <c r="K124" s="75" t="s">
        <v>666</v>
      </c>
      <c r="L124" s="75" t="s">
        <v>667</v>
      </c>
      <c r="M124" s="75" t="s">
        <v>447</v>
      </c>
      <c r="N124" s="75" t="s">
        <v>668</v>
      </c>
      <c r="O124" s="75" t="s">
        <v>669</v>
      </c>
      <c r="P124" s="75" t="s">
        <v>58</v>
      </c>
      <c r="Q124" s="75" t="s">
        <v>339</v>
      </c>
      <c r="R124" s="75" t="s">
        <v>364</v>
      </c>
      <c r="S124" s="75" t="s">
        <v>339</v>
      </c>
      <c r="T124" s="75" t="s">
        <v>233</v>
      </c>
      <c r="U124" s="75" t="s">
        <v>670</v>
      </c>
      <c r="V124" s="75" t="s">
        <v>233</v>
      </c>
      <c r="W124" s="75"/>
      <c r="X124" s="75">
        <v>517.77</v>
      </c>
      <c r="Y124" s="75"/>
      <c r="Z124" s="75">
        <v>2</v>
      </c>
      <c r="AA124" s="75" t="s">
        <v>80</v>
      </c>
      <c r="AB124" s="75"/>
      <c r="AC124" s="75" t="s">
        <v>28</v>
      </c>
    </row>
    <row r="125" spans="1:29" ht="45" customHeight="1" x14ac:dyDescent="0.3">
      <c r="A125" s="107"/>
      <c r="B125" s="108"/>
      <c r="C125" s="58"/>
      <c r="D125" s="58"/>
      <c r="E125" s="58"/>
      <c r="F125" s="2" t="s">
        <v>475</v>
      </c>
      <c r="G125" s="2"/>
      <c r="H125" s="106"/>
      <c r="I125" s="121">
        <f>SUM(I124)</f>
        <v>1817000</v>
      </c>
      <c r="J125" s="112"/>
      <c r="K125" s="106"/>
      <c r="L125" s="106"/>
      <c r="M125" s="106"/>
      <c r="N125" s="106"/>
      <c r="O125" s="106"/>
      <c r="P125" s="106"/>
      <c r="Q125" s="106"/>
      <c r="R125" s="106"/>
      <c r="S125" s="106"/>
      <c r="T125" s="106"/>
      <c r="U125" s="106"/>
      <c r="V125" s="106"/>
      <c r="W125" s="106"/>
      <c r="X125" s="106"/>
      <c r="Y125" s="106"/>
      <c r="Z125" s="106"/>
      <c r="AA125" s="106"/>
      <c r="AB125" s="106"/>
      <c r="AC125" s="106"/>
    </row>
    <row r="126" spans="1:29" ht="45" customHeight="1" x14ac:dyDescent="0.3">
      <c r="A126" s="107"/>
      <c r="B126" s="108"/>
      <c r="C126" s="58"/>
      <c r="D126" s="58"/>
      <c r="E126" s="58"/>
      <c r="F126" s="109"/>
      <c r="G126" s="110"/>
      <c r="H126" s="106"/>
      <c r="I126" s="111"/>
      <c r="J126" s="112"/>
      <c r="K126" s="106"/>
      <c r="L126" s="106"/>
      <c r="M126" s="106"/>
      <c r="N126" s="106"/>
      <c r="O126" s="106"/>
      <c r="P126" s="106"/>
      <c r="Q126" s="106"/>
      <c r="R126" s="106"/>
      <c r="S126" s="106"/>
      <c r="T126" s="106"/>
      <c r="U126" s="106"/>
      <c r="V126" s="106"/>
      <c r="W126" s="106"/>
      <c r="X126" s="106"/>
      <c r="Y126" s="106"/>
      <c r="Z126" s="106"/>
      <c r="AA126" s="106"/>
      <c r="AB126" s="106"/>
      <c r="AC126" s="106"/>
    </row>
    <row r="127" spans="1:29" ht="45" customHeight="1" x14ac:dyDescent="0.3">
      <c r="A127" s="64">
        <v>10</v>
      </c>
      <c r="B127" s="113" t="s">
        <v>671</v>
      </c>
      <c r="C127" s="67"/>
      <c r="D127" s="67"/>
      <c r="E127" s="67"/>
      <c r="F127" s="67"/>
      <c r="G127" s="67"/>
      <c r="H127" s="114"/>
      <c r="I127" s="69"/>
      <c r="J127" s="115"/>
      <c r="K127" s="72"/>
      <c r="L127" s="67"/>
      <c r="M127" s="67"/>
      <c r="N127" s="67"/>
      <c r="O127" s="72"/>
      <c r="P127" s="72"/>
      <c r="Q127" s="67"/>
      <c r="R127" s="67"/>
      <c r="S127" s="67"/>
      <c r="T127" s="67"/>
      <c r="U127" s="67"/>
      <c r="V127" s="67"/>
      <c r="W127" s="67"/>
      <c r="X127" s="67"/>
      <c r="Y127" s="67"/>
      <c r="Z127" s="67"/>
      <c r="AA127" s="67"/>
      <c r="AB127" s="67"/>
      <c r="AC127" s="146"/>
    </row>
    <row r="128" spans="1:29" ht="45" customHeight="1" x14ac:dyDescent="0.3">
      <c r="A128" s="116">
        <v>1</v>
      </c>
      <c r="B128" s="117" t="s">
        <v>672</v>
      </c>
      <c r="C128" s="116" t="s">
        <v>664</v>
      </c>
      <c r="D128" s="116" t="s">
        <v>80</v>
      </c>
      <c r="E128" s="73" t="s">
        <v>28</v>
      </c>
      <c r="F128" s="75" t="s">
        <v>28</v>
      </c>
      <c r="G128" s="75">
        <v>1969</v>
      </c>
      <c r="H128" s="143" t="s">
        <v>222</v>
      </c>
      <c r="I128" s="77">
        <v>2561000</v>
      </c>
      <c r="J128" s="78" t="s">
        <v>673</v>
      </c>
      <c r="K128" s="79" t="s">
        <v>674</v>
      </c>
      <c r="L128" s="75" t="s">
        <v>667</v>
      </c>
      <c r="M128" s="75" t="s">
        <v>675</v>
      </c>
      <c r="N128" s="75" t="s">
        <v>676</v>
      </c>
      <c r="O128" s="75" t="s">
        <v>677</v>
      </c>
      <c r="P128" s="75"/>
      <c r="Q128" s="75" t="s">
        <v>670</v>
      </c>
      <c r="R128" s="75" t="s">
        <v>670</v>
      </c>
      <c r="S128" s="75" t="s">
        <v>233</v>
      </c>
      <c r="T128" s="75" t="s">
        <v>678</v>
      </c>
      <c r="U128" s="75" t="s">
        <v>670</v>
      </c>
      <c r="V128" s="75" t="s">
        <v>670</v>
      </c>
      <c r="W128" s="75"/>
      <c r="X128" s="75">
        <v>729.74</v>
      </c>
      <c r="Y128" s="75"/>
      <c r="Z128" s="75" t="s">
        <v>679</v>
      </c>
      <c r="AA128" s="75" t="s">
        <v>80</v>
      </c>
      <c r="AB128" s="75"/>
      <c r="AC128" s="75" t="s">
        <v>329</v>
      </c>
    </row>
    <row r="129" spans="1:29" ht="45" customHeight="1" x14ac:dyDescent="0.3">
      <c r="A129" s="107"/>
      <c r="B129" s="108"/>
      <c r="C129" s="58"/>
      <c r="D129" s="58"/>
      <c r="E129" s="58"/>
      <c r="F129" s="2" t="s">
        <v>475</v>
      </c>
      <c r="G129" s="2"/>
      <c r="H129" s="106"/>
      <c r="I129" s="121">
        <f>SUM(I128)</f>
        <v>2561000</v>
      </c>
      <c r="J129" s="112"/>
      <c r="K129" s="106"/>
      <c r="L129" s="106"/>
      <c r="M129" s="106"/>
      <c r="N129" s="106"/>
      <c r="O129" s="106"/>
      <c r="P129" s="106"/>
      <c r="Q129" s="106"/>
      <c r="R129" s="106"/>
      <c r="S129" s="106"/>
      <c r="T129" s="106"/>
      <c r="U129" s="106"/>
      <c r="V129" s="106"/>
      <c r="W129" s="106"/>
      <c r="X129" s="106"/>
      <c r="Y129" s="106"/>
      <c r="Z129" s="106"/>
      <c r="AA129" s="106"/>
      <c r="AB129" s="106"/>
      <c r="AC129" s="106"/>
    </row>
    <row r="130" spans="1:29" ht="45" customHeight="1" x14ac:dyDescent="0.3">
      <c r="A130" s="107"/>
      <c r="B130" s="108"/>
      <c r="C130" s="58"/>
      <c r="D130" s="58"/>
      <c r="E130" s="58"/>
      <c r="F130" s="109"/>
      <c r="G130" s="110"/>
      <c r="H130" s="106"/>
      <c r="I130" s="111"/>
      <c r="J130" s="112"/>
      <c r="K130" s="106"/>
      <c r="L130" s="106"/>
      <c r="M130" s="106"/>
      <c r="N130" s="106"/>
      <c r="O130" s="106"/>
      <c r="P130" s="106"/>
      <c r="Q130" s="106"/>
      <c r="R130" s="106"/>
      <c r="S130" s="106"/>
      <c r="T130" s="106"/>
      <c r="U130" s="106"/>
      <c r="V130" s="106"/>
      <c r="W130" s="106"/>
      <c r="X130" s="106"/>
      <c r="Y130" s="106"/>
      <c r="Z130" s="106"/>
      <c r="AA130" s="106"/>
      <c r="AB130" s="106"/>
      <c r="AC130" s="106"/>
    </row>
    <row r="131" spans="1:29" ht="45" customHeight="1" x14ac:dyDescent="0.3">
      <c r="A131" s="64">
        <v>11</v>
      </c>
      <c r="B131" s="113" t="s">
        <v>680</v>
      </c>
      <c r="C131" s="67"/>
      <c r="D131" s="67"/>
      <c r="E131" s="67"/>
      <c r="F131" s="67"/>
      <c r="G131" s="67"/>
      <c r="H131" s="114"/>
      <c r="I131" s="69"/>
      <c r="J131" s="115"/>
      <c r="K131" s="72"/>
      <c r="L131" s="67"/>
      <c r="M131" s="67"/>
      <c r="N131" s="67"/>
      <c r="O131" s="72"/>
      <c r="P131" s="72"/>
      <c r="Q131" s="67"/>
      <c r="R131" s="67"/>
      <c r="S131" s="67"/>
      <c r="T131" s="67"/>
      <c r="U131" s="67"/>
      <c r="V131" s="67"/>
      <c r="W131" s="67"/>
      <c r="X131" s="67"/>
      <c r="Y131" s="67"/>
      <c r="Z131" s="67"/>
      <c r="AA131" s="67"/>
      <c r="AB131" s="67"/>
      <c r="AC131" s="67"/>
    </row>
    <row r="132" spans="1:29" ht="45" customHeight="1" x14ac:dyDescent="0.3">
      <c r="A132" s="116">
        <v>1</v>
      </c>
      <c r="B132" s="117" t="s">
        <v>681</v>
      </c>
      <c r="C132" s="116" t="s">
        <v>682</v>
      </c>
      <c r="D132" s="116" t="s">
        <v>80</v>
      </c>
      <c r="E132" s="73" t="s">
        <v>28</v>
      </c>
      <c r="F132" s="75" t="s">
        <v>683</v>
      </c>
      <c r="G132" s="75">
        <v>1905</v>
      </c>
      <c r="H132" s="143" t="s">
        <v>222</v>
      </c>
      <c r="I132" s="77">
        <v>1000000</v>
      </c>
      <c r="J132" s="78" t="s">
        <v>684</v>
      </c>
      <c r="K132" s="79" t="s">
        <v>685</v>
      </c>
      <c r="L132" s="75" t="s">
        <v>253</v>
      </c>
      <c r="M132" s="75" t="s">
        <v>294</v>
      </c>
      <c r="N132" s="75" t="s">
        <v>686</v>
      </c>
      <c r="O132" s="75" t="s">
        <v>687</v>
      </c>
      <c r="P132" s="75" t="s">
        <v>688</v>
      </c>
      <c r="Q132" s="75" t="s">
        <v>230</v>
      </c>
      <c r="R132" s="75" t="s">
        <v>364</v>
      </c>
      <c r="S132" s="75" t="s">
        <v>230</v>
      </c>
      <c r="T132" s="75" t="s">
        <v>230</v>
      </c>
      <c r="U132" s="75" t="s">
        <v>689</v>
      </c>
      <c r="V132" s="75" t="s">
        <v>230</v>
      </c>
      <c r="W132" s="75"/>
      <c r="X132" s="75">
        <v>285</v>
      </c>
      <c r="Y132" s="75"/>
      <c r="Z132" s="75">
        <v>3</v>
      </c>
      <c r="AA132" s="75" t="s">
        <v>690</v>
      </c>
      <c r="AB132" s="75"/>
      <c r="AC132" s="75" t="s">
        <v>28</v>
      </c>
    </row>
    <row r="133" spans="1:29" ht="45" customHeight="1" x14ac:dyDescent="0.3">
      <c r="A133" s="107"/>
      <c r="B133" s="108"/>
      <c r="C133" s="58"/>
      <c r="D133" s="58"/>
      <c r="E133" s="58"/>
      <c r="F133" s="2" t="s">
        <v>475</v>
      </c>
      <c r="G133" s="2"/>
      <c r="H133" s="106"/>
      <c r="I133" s="121">
        <f>SUM(I132)</f>
        <v>1000000</v>
      </c>
      <c r="J133" s="112"/>
      <c r="K133" s="106"/>
      <c r="L133" s="106"/>
      <c r="M133" s="106"/>
      <c r="N133" s="106"/>
      <c r="O133" s="106"/>
      <c r="P133" s="106"/>
      <c r="Q133" s="106"/>
      <c r="R133" s="106"/>
      <c r="S133" s="106"/>
      <c r="T133" s="106"/>
      <c r="U133" s="106"/>
      <c r="V133" s="106"/>
      <c r="W133" s="106"/>
      <c r="X133" s="106"/>
      <c r="Y133" s="106"/>
      <c r="Z133" s="106"/>
      <c r="AA133" s="106"/>
      <c r="AB133" s="106"/>
      <c r="AC133" s="106"/>
    </row>
    <row r="134" spans="1:29" ht="45" customHeight="1" x14ac:dyDescent="0.3">
      <c r="A134" s="107"/>
      <c r="B134" s="108"/>
      <c r="C134" s="58"/>
      <c r="D134" s="58"/>
      <c r="E134" s="58"/>
      <c r="F134" s="109"/>
      <c r="G134" s="110"/>
      <c r="H134" s="106"/>
      <c r="I134" s="111"/>
      <c r="J134" s="112"/>
      <c r="K134" s="106"/>
      <c r="L134" s="106"/>
      <c r="M134" s="106"/>
      <c r="N134" s="106"/>
      <c r="O134" s="106"/>
      <c r="P134" s="106"/>
      <c r="Q134" s="106"/>
      <c r="R134" s="106"/>
      <c r="S134" s="106"/>
      <c r="T134" s="106"/>
      <c r="U134" s="106"/>
      <c r="V134" s="106"/>
      <c r="W134" s="106"/>
      <c r="X134" s="106"/>
      <c r="Y134" s="106"/>
      <c r="Z134" s="106"/>
      <c r="AA134" s="106"/>
      <c r="AB134" s="106"/>
      <c r="AC134" s="106"/>
    </row>
    <row r="135" spans="1:29" ht="45" customHeight="1" x14ac:dyDescent="0.3">
      <c r="A135" s="64">
        <v>12</v>
      </c>
      <c r="B135" s="113" t="s">
        <v>89</v>
      </c>
      <c r="C135" s="66"/>
      <c r="D135" s="66"/>
      <c r="E135" s="67"/>
      <c r="F135" s="66"/>
      <c r="G135" s="66"/>
      <c r="H135" s="68"/>
      <c r="I135" s="69"/>
      <c r="J135" s="70"/>
      <c r="K135" s="71"/>
      <c r="L135" s="66"/>
      <c r="M135" s="66"/>
      <c r="N135" s="66"/>
      <c r="O135" s="72"/>
      <c r="P135" s="72"/>
      <c r="Q135" s="66"/>
      <c r="R135" s="66"/>
      <c r="S135" s="66"/>
      <c r="T135" s="66"/>
      <c r="U135" s="66"/>
      <c r="V135" s="66"/>
      <c r="W135" s="66"/>
      <c r="X135" s="66"/>
      <c r="Y135" s="66"/>
      <c r="Z135" s="66"/>
      <c r="AA135" s="66"/>
      <c r="AB135" s="66"/>
      <c r="AC135" s="66"/>
    </row>
    <row r="136" spans="1:29" ht="45" customHeight="1" x14ac:dyDescent="0.3">
      <c r="A136" s="75">
        <v>1</v>
      </c>
      <c r="B136" s="117" t="s">
        <v>681</v>
      </c>
      <c r="C136" s="116" t="s">
        <v>691</v>
      </c>
      <c r="D136" s="116" t="s">
        <v>80</v>
      </c>
      <c r="E136" s="73" t="s">
        <v>28</v>
      </c>
      <c r="F136" s="75" t="s">
        <v>80</v>
      </c>
      <c r="G136" s="75">
        <v>1896</v>
      </c>
      <c r="H136" s="143" t="s">
        <v>222</v>
      </c>
      <c r="I136" s="77">
        <v>1887000</v>
      </c>
      <c r="J136" s="78" t="s">
        <v>692</v>
      </c>
      <c r="K136" s="79" t="s">
        <v>693</v>
      </c>
      <c r="L136" s="75" t="s">
        <v>667</v>
      </c>
      <c r="M136" s="75" t="s">
        <v>694</v>
      </c>
      <c r="N136" s="75" t="s">
        <v>695</v>
      </c>
      <c r="O136" s="75" t="s">
        <v>696</v>
      </c>
      <c r="P136" s="75" t="s">
        <v>697</v>
      </c>
      <c r="Q136" s="75" t="s">
        <v>466</v>
      </c>
      <c r="R136" s="75" t="s">
        <v>698</v>
      </c>
      <c r="S136" s="75" t="s">
        <v>233</v>
      </c>
      <c r="T136" s="75" t="s">
        <v>699</v>
      </c>
      <c r="U136" s="75" t="s">
        <v>233</v>
      </c>
      <c r="V136" s="75" t="s">
        <v>233</v>
      </c>
      <c r="W136" s="75"/>
      <c r="X136" s="75" t="s">
        <v>700</v>
      </c>
      <c r="Y136" s="75"/>
      <c r="Z136" s="75" t="s">
        <v>701</v>
      </c>
      <c r="AA136" s="75" t="s">
        <v>80</v>
      </c>
      <c r="AB136" s="75"/>
      <c r="AC136" s="75" t="s">
        <v>28</v>
      </c>
    </row>
    <row r="137" spans="1:29" ht="45" customHeight="1" x14ac:dyDescent="0.3">
      <c r="A137" s="148"/>
      <c r="B137" s="149"/>
      <c r="C137" s="58"/>
      <c r="D137" s="58"/>
      <c r="E137" s="58"/>
      <c r="F137" s="2" t="s">
        <v>475</v>
      </c>
      <c r="G137" s="2"/>
      <c r="H137" s="106"/>
      <c r="I137" s="121">
        <f>SUM(I136)</f>
        <v>1887000</v>
      </c>
      <c r="J137" s="112"/>
      <c r="K137" s="106"/>
      <c r="L137" s="106"/>
      <c r="M137" s="106"/>
      <c r="N137" s="106"/>
      <c r="O137" s="106"/>
      <c r="P137" s="106"/>
      <c r="Q137" s="106"/>
      <c r="R137" s="106"/>
      <c r="S137" s="106"/>
      <c r="T137" s="106"/>
      <c r="U137" s="106"/>
      <c r="V137" s="106"/>
      <c r="W137" s="106"/>
      <c r="X137" s="106"/>
      <c r="Y137" s="106"/>
      <c r="Z137" s="106"/>
      <c r="AA137" s="106"/>
      <c r="AB137" s="106"/>
      <c r="AC137" s="106"/>
    </row>
    <row r="138" spans="1:29" ht="45" customHeight="1" x14ac:dyDescent="0.3">
      <c r="A138" s="148"/>
      <c r="B138" s="149"/>
      <c r="C138" s="58"/>
      <c r="D138" s="58"/>
      <c r="E138" s="58"/>
      <c r="F138" s="109"/>
      <c r="G138" s="110"/>
      <c r="H138" s="106"/>
      <c r="I138" s="111"/>
      <c r="J138" s="112"/>
      <c r="K138" s="106"/>
      <c r="L138" s="106"/>
      <c r="M138" s="106"/>
      <c r="N138" s="106"/>
      <c r="O138" s="106"/>
      <c r="P138" s="106"/>
      <c r="Q138" s="106"/>
      <c r="R138" s="106"/>
      <c r="S138" s="106"/>
      <c r="T138" s="106"/>
      <c r="U138" s="106"/>
      <c r="V138" s="106"/>
      <c r="W138" s="106"/>
      <c r="X138" s="106"/>
      <c r="Y138" s="106"/>
      <c r="Z138" s="106"/>
      <c r="AA138" s="106"/>
      <c r="AB138" s="106"/>
      <c r="AC138" s="106"/>
    </row>
    <row r="139" spans="1:29" ht="45" customHeight="1" x14ac:dyDescent="0.3">
      <c r="A139" s="64">
        <v>13</v>
      </c>
      <c r="B139" s="113" t="s">
        <v>94</v>
      </c>
      <c r="C139" s="67"/>
      <c r="D139" s="67"/>
      <c r="E139" s="67"/>
      <c r="F139" s="67"/>
      <c r="G139" s="67"/>
      <c r="H139" s="114"/>
      <c r="I139" s="69"/>
      <c r="J139" s="115"/>
      <c r="K139" s="72"/>
      <c r="L139" s="67"/>
      <c r="M139" s="67"/>
      <c r="N139" s="67"/>
      <c r="O139" s="72"/>
      <c r="P139" s="72"/>
      <c r="Q139" s="67"/>
      <c r="R139" s="67"/>
      <c r="S139" s="67"/>
      <c r="T139" s="67"/>
      <c r="U139" s="67"/>
      <c r="V139" s="67"/>
      <c r="W139" s="67"/>
      <c r="X139" s="67"/>
      <c r="Y139" s="67"/>
      <c r="Z139" s="67"/>
      <c r="AA139" s="67"/>
      <c r="AB139" s="67"/>
      <c r="AC139" s="67"/>
    </row>
    <row r="140" spans="1:29" ht="45" customHeight="1" x14ac:dyDescent="0.3">
      <c r="A140" s="116">
        <v>1</v>
      </c>
      <c r="B140" s="117" t="s">
        <v>702</v>
      </c>
      <c r="C140" s="116" t="s">
        <v>664</v>
      </c>
      <c r="D140" s="116" t="s">
        <v>80</v>
      </c>
      <c r="E140" s="73" t="s">
        <v>28</v>
      </c>
      <c r="F140" s="75" t="s">
        <v>703</v>
      </c>
      <c r="G140" s="75">
        <v>1925</v>
      </c>
      <c r="H140" s="143" t="s">
        <v>222</v>
      </c>
      <c r="I140" s="77">
        <v>498000</v>
      </c>
      <c r="J140" s="78" t="s">
        <v>95</v>
      </c>
      <c r="K140" s="79" t="s">
        <v>704</v>
      </c>
      <c r="L140" s="75" t="s">
        <v>253</v>
      </c>
      <c r="M140" s="75" t="s">
        <v>412</v>
      </c>
      <c r="N140" s="75" t="s">
        <v>533</v>
      </c>
      <c r="O140" s="75" t="s">
        <v>705</v>
      </c>
      <c r="P140" s="75" t="s">
        <v>706</v>
      </c>
      <c r="Q140" s="75" t="s">
        <v>230</v>
      </c>
      <c r="R140" s="75" t="s">
        <v>233</v>
      </c>
      <c r="S140" s="75" t="s">
        <v>698</v>
      </c>
      <c r="T140" s="75" t="s">
        <v>707</v>
      </c>
      <c r="U140" s="75" t="s">
        <v>233</v>
      </c>
      <c r="V140" s="75" t="s">
        <v>233</v>
      </c>
      <c r="W140" s="75"/>
      <c r="X140" s="75" t="s">
        <v>708</v>
      </c>
      <c r="Y140" s="75"/>
      <c r="Z140" s="75" t="s">
        <v>709</v>
      </c>
      <c r="AA140" s="75" t="s">
        <v>234</v>
      </c>
      <c r="AB140" s="75"/>
      <c r="AC140" s="75" t="s">
        <v>28</v>
      </c>
    </row>
    <row r="141" spans="1:29" ht="45" customHeight="1" x14ac:dyDescent="0.3">
      <c r="A141" s="148"/>
      <c r="B141" s="149"/>
      <c r="C141" s="58"/>
      <c r="D141" s="58"/>
      <c r="E141" s="58"/>
      <c r="F141" s="2" t="s">
        <v>475</v>
      </c>
      <c r="G141" s="2"/>
      <c r="H141" s="150"/>
      <c r="I141" s="121">
        <f>SUM(I140)</f>
        <v>498000</v>
      </c>
      <c r="J141" s="62"/>
      <c r="K141" s="150"/>
      <c r="L141" s="150"/>
      <c r="M141" s="150"/>
      <c r="N141" s="150"/>
      <c r="O141" s="150"/>
      <c r="P141" s="150"/>
      <c r="Q141" s="150"/>
      <c r="R141" s="150"/>
      <c r="S141" s="150"/>
      <c r="T141" s="150"/>
      <c r="U141" s="150"/>
      <c r="V141" s="150"/>
      <c r="W141" s="150"/>
      <c r="X141" s="150"/>
      <c r="Y141" s="150"/>
      <c r="Z141" s="150"/>
      <c r="AA141" s="150"/>
      <c r="AB141" s="150"/>
      <c r="AC141" s="150"/>
    </row>
    <row r="142" spans="1:29" ht="45" customHeight="1" x14ac:dyDescent="0.3">
      <c r="A142" s="148"/>
      <c r="B142" s="149"/>
      <c r="C142" s="58"/>
      <c r="D142" s="58"/>
      <c r="E142" s="58"/>
      <c r="F142" s="109"/>
      <c r="G142" s="110"/>
      <c r="H142" s="150"/>
      <c r="I142" s="61"/>
      <c r="J142" s="62"/>
      <c r="K142" s="150"/>
      <c r="L142" s="150"/>
      <c r="M142" s="150"/>
      <c r="N142" s="150"/>
      <c r="O142" s="150"/>
      <c r="P142" s="150"/>
      <c r="Q142" s="150"/>
      <c r="R142" s="150"/>
      <c r="S142" s="150"/>
      <c r="T142" s="150"/>
      <c r="U142" s="150"/>
      <c r="V142" s="150"/>
      <c r="W142" s="150"/>
      <c r="X142" s="150"/>
      <c r="Y142" s="150"/>
      <c r="Z142" s="150"/>
      <c r="AA142" s="150"/>
      <c r="AB142" s="150"/>
      <c r="AC142" s="150"/>
    </row>
    <row r="143" spans="1:29" ht="45" customHeight="1" x14ac:dyDescent="0.3">
      <c r="A143" s="64">
        <v>14</v>
      </c>
      <c r="B143" s="113" t="s">
        <v>98</v>
      </c>
      <c r="C143" s="67"/>
      <c r="D143" s="67"/>
      <c r="E143" s="67"/>
      <c r="F143" s="67"/>
      <c r="G143" s="67"/>
      <c r="H143" s="114"/>
      <c r="I143" s="69"/>
      <c r="J143" s="115"/>
      <c r="K143" s="72"/>
      <c r="L143" s="67"/>
      <c r="M143" s="67"/>
      <c r="N143" s="67"/>
      <c r="O143" s="72"/>
      <c r="P143" s="72"/>
      <c r="Q143" s="67"/>
      <c r="R143" s="67"/>
      <c r="S143" s="67"/>
      <c r="T143" s="67"/>
      <c r="U143" s="67"/>
      <c r="V143" s="67"/>
      <c r="W143" s="67"/>
      <c r="X143" s="67"/>
      <c r="Y143" s="67"/>
      <c r="Z143" s="67"/>
      <c r="AA143" s="67"/>
      <c r="AB143" s="67"/>
      <c r="AC143" s="67"/>
    </row>
    <row r="144" spans="1:29" ht="45" customHeight="1" x14ac:dyDescent="0.3">
      <c r="A144" s="116">
        <v>1</v>
      </c>
      <c r="B144" s="117" t="s">
        <v>710</v>
      </c>
      <c r="C144" s="116" t="s">
        <v>711</v>
      </c>
      <c r="D144" s="116" t="s">
        <v>80</v>
      </c>
      <c r="E144" s="73" t="s">
        <v>28</v>
      </c>
      <c r="F144" s="75" t="s">
        <v>28</v>
      </c>
      <c r="G144" s="75">
        <v>1981</v>
      </c>
      <c r="H144" s="143" t="s">
        <v>222</v>
      </c>
      <c r="I144" s="77">
        <v>4984000</v>
      </c>
      <c r="J144" s="78" t="s">
        <v>712</v>
      </c>
      <c r="K144" s="79" t="s">
        <v>713</v>
      </c>
      <c r="L144" s="75" t="s">
        <v>253</v>
      </c>
      <c r="M144" s="75" t="s">
        <v>481</v>
      </c>
      <c r="N144" s="75" t="s">
        <v>714</v>
      </c>
      <c r="O144" s="75" t="s">
        <v>715</v>
      </c>
      <c r="P144" s="75"/>
      <c r="Q144" s="75" t="s">
        <v>364</v>
      </c>
      <c r="R144" s="75" t="s">
        <v>364</v>
      </c>
      <c r="S144" s="75" t="s">
        <v>716</v>
      </c>
      <c r="T144" s="75" t="s">
        <v>233</v>
      </c>
      <c r="U144" s="75" t="s">
        <v>233</v>
      </c>
      <c r="V144" s="75" t="s">
        <v>364</v>
      </c>
      <c r="W144" s="75"/>
      <c r="X144" s="75" t="s">
        <v>717</v>
      </c>
      <c r="Y144" s="75"/>
      <c r="Z144" s="75">
        <v>4</v>
      </c>
      <c r="AA144" s="75" t="s">
        <v>718</v>
      </c>
      <c r="AB144" s="75"/>
      <c r="AC144" s="75" t="s">
        <v>719</v>
      </c>
    </row>
    <row r="145" spans="1:29" ht="45" customHeight="1" x14ac:dyDescent="0.3">
      <c r="A145" s="75">
        <v>2</v>
      </c>
      <c r="B145" s="74" t="s">
        <v>720</v>
      </c>
      <c r="C145" s="75" t="s">
        <v>721</v>
      </c>
      <c r="D145" s="75" t="s">
        <v>80</v>
      </c>
      <c r="E145" s="127" t="s">
        <v>28</v>
      </c>
      <c r="F145" s="75" t="s">
        <v>28</v>
      </c>
      <c r="G145" s="75">
        <v>1981</v>
      </c>
      <c r="H145" s="143" t="s">
        <v>222</v>
      </c>
      <c r="I145" s="77">
        <v>38000</v>
      </c>
      <c r="J145" s="78" t="s">
        <v>712</v>
      </c>
      <c r="K145" s="92" t="s">
        <v>28</v>
      </c>
      <c r="L145" s="75"/>
      <c r="M145" s="75"/>
      <c r="N145" s="75"/>
      <c r="O145" s="75" t="s">
        <v>722</v>
      </c>
      <c r="P145" s="75"/>
      <c r="Q145" s="75"/>
      <c r="R145" s="75" t="s">
        <v>364</v>
      </c>
      <c r="S145" s="75" t="s">
        <v>232</v>
      </c>
      <c r="T145" s="75" t="s">
        <v>233</v>
      </c>
      <c r="U145" s="75" t="s">
        <v>232</v>
      </c>
      <c r="V145" s="75" t="s">
        <v>364</v>
      </c>
      <c r="W145" s="75"/>
      <c r="X145" s="75" t="s">
        <v>723</v>
      </c>
      <c r="Y145" s="75"/>
      <c r="Z145" s="75">
        <v>1</v>
      </c>
      <c r="AA145" s="75" t="s">
        <v>28</v>
      </c>
      <c r="AB145" s="75"/>
      <c r="AC145" s="75" t="s">
        <v>28</v>
      </c>
    </row>
    <row r="146" spans="1:29" ht="45" customHeight="1" x14ac:dyDescent="0.3">
      <c r="A146" s="58"/>
      <c r="B146" s="57"/>
      <c r="C146" s="58"/>
      <c r="D146" s="58"/>
      <c r="E146" s="58"/>
      <c r="F146" s="2" t="s">
        <v>475</v>
      </c>
      <c r="G146" s="2"/>
      <c r="H146" s="150"/>
      <c r="I146" s="121">
        <f>SUM(I144:I145)</f>
        <v>5022000</v>
      </c>
      <c r="J146" s="62"/>
      <c r="K146" s="150"/>
      <c r="L146" s="150"/>
      <c r="M146" s="150"/>
      <c r="N146" s="150"/>
      <c r="O146" s="150"/>
      <c r="P146" s="150"/>
      <c r="Q146" s="150"/>
      <c r="R146" s="150"/>
      <c r="S146" s="150"/>
      <c r="T146" s="150"/>
      <c r="U146" s="150"/>
      <c r="V146" s="150"/>
      <c r="W146" s="150"/>
      <c r="X146" s="150"/>
      <c r="Y146" s="150"/>
      <c r="Z146" s="150"/>
      <c r="AA146" s="150"/>
      <c r="AB146" s="150"/>
      <c r="AC146" s="150"/>
    </row>
    <row r="147" spans="1:29" ht="45" customHeight="1" x14ac:dyDescent="0.3">
      <c r="A147" s="58"/>
      <c r="B147" s="57"/>
      <c r="C147" s="58"/>
      <c r="D147" s="58"/>
      <c r="E147" s="58"/>
      <c r="F147" s="109"/>
      <c r="G147" s="110"/>
      <c r="H147" s="150"/>
      <c r="I147" s="61"/>
      <c r="J147" s="62"/>
      <c r="K147" s="150"/>
      <c r="L147" s="150"/>
      <c r="M147" s="150"/>
      <c r="N147" s="150"/>
      <c r="O147" s="150"/>
      <c r="P147" s="150"/>
      <c r="Q147" s="150"/>
      <c r="R147" s="150"/>
      <c r="S147" s="150"/>
      <c r="T147" s="150"/>
      <c r="U147" s="150"/>
      <c r="V147" s="150"/>
      <c r="W147" s="150"/>
      <c r="X147" s="150"/>
      <c r="Y147" s="150"/>
      <c r="Z147" s="150"/>
      <c r="AA147" s="150"/>
      <c r="AB147" s="150"/>
      <c r="AC147" s="150"/>
    </row>
    <row r="148" spans="1:29" ht="45" customHeight="1" x14ac:dyDescent="0.3">
      <c r="A148" s="64">
        <v>15</v>
      </c>
      <c r="B148" s="113" t="s">
        <v>102</v>
      </c>
      <c r="C148" s="67"/>
      <c r="D148" s="67"/>
      <c r="E148" s="67"/>
      <c r="F148" s="67"/>
      <c r="G148" s="67"/>
      <c r="H148" s="114"/>
      <c r="I148" s="69"/>
      <c r="J148" s="115"/>
      <c r="K148" s="72"/>
      <c r="L148" s="67"/>
      <c r="M148" s="67"/>
      <c r="N148" s="67"/>
      <c r="O148" s="72"/>
      <c r="P148" s="72"/>
      <c r="Q148" s="67"/>
      <c r="R148" s="67"/>
      <c r="S148" s="67"/>
      <c r="T148" s="67"/>
      <c r="U148" s="67"/>
      <c r="V148" s="67"/>
      <c r="W148" s="67"/>
      <c r="X148" s="67"/>
      <c r="Y148" s="67"/>
      <c r="Z148" s="67"/>
      <c r="AA148" s="67"/>
      <c r="AB148" s="67"/>
      <c r="AC148" s="67"/>
    </row>
    <row r="149" spans="1:29" ht="45" customHeight="1" x14ac:dyDescent="0.3">
      <c r="A149" s="116">
        <v>1</v>
      </c>
      <c r="B149" s="117" t="s">
        <v>724</v>
      </c>
      <c r="C149" s="116" t="s">
        <v>725</v>
      </c>
      <c r="D149" s="116" t="s">
        <v>80</v>
      </c>
      <c r="E149" s="73" t="s">
        <v>28</v>
      </c>
      <c r="F149" s="75" t="s">
        <v>28</v>
      </c>
      <c r="G149" s="75">
        <v>1976</v>
      </c>
      <c r="H149" s="143" t="s">
        <v>222</v>
      </c>
      <c r="I149" s="77">
        <v>1481000</v>
      </c>
      <c r="J149" s="78" t="s">
        <v>726</v>
      </c>
      <c r="K149" s="79" t="s">
        <v>727</v>
      </c>
      <c r="L149" s="75" t="s">
        <v>728</v>
      </c>
      <c r="M149" s="75" t="s">
        <v>728</v>
      </c>
      <c r="N149" s="75" t="s">
        <v>423</v>
      </c>
      <c r="O149" s="75" t="s">
        <v>729</v>
      </c>
      <c r="P149" s="75" t="s">
        <v>730</v>
      </c>
      <c r="Q149" s="75" t="s">
        <v>230</v>
      </c>
      <c r="R149" s="75" t="s">
        <v>364</v>
      </c>
      <c r="S149" s="75" t="s">
        <v>363</v>
      </c>
      <c r="T149" s="75" t="s">
        <v>230</v>
      </c>
      <c r="U149" s="75" t="s">
        <v>230</v>
      </c>
      <c r="V149" s="75" t="s">
        <v>230</v>
      </c>
      <c r="W149" s="75"/>
      <c r="X149" s="75">
        <v>422</v>
      </c>
      <c r="Y149" s="75"/>
      <c r="Z149" s="75">
        <v>1</v>
      </c>
      <c r="AA149" s="75" t="s">
        <v>80</v>
      </c>
      <c r="AB149" s="75"/>
      <c r="AC149" s="75" t="s">
        <v>28</v>
      </c>
    </row>
    <row r="150" spans="1:29" ht="45" customHeight="1" x14ac:dyDescent="0.3">
      <c r="A150" s="58"/>
      <c r="B150" s="57"/>
      <c r="C150" s="58"/>
      <c r="D150" s="58"/>
      <c r="E150" s="58"/>
      <c r="F150" s="2" t="s">
        <v>475</v>
      </c>
      <c r="G150" s="2"/>
      <c r="H150" s="150"/>
      <c r="I150" s="121">
        <f>SUM(I149)</f>
        <v>1481000</v>
      </c>
      <c r="J150" s="62"/>
      <c r="K150" s="150"/>
      <c r="L150" s="150"/>
      <c r="M150" s="150"/>
      <c r="N150" s="150"/>
      <c r="O150" s="150"/>
      <c r="P150" s="150"/>
      <c r="Q150" s="150"/>
      <c r="R150" s="150"/>
      <c r="S150" s="150"/>
      <c r="T150" s="150"/>
      <c r="U150" s="150"/>
      <c r="V150" s="150"/>
      <c r="W150" s="150"/>
      <c r="X150" s="150"/>
      <c r="Y150" s="150"/>
      <c r="Z150" s="150"/>
      <c r="AA150" s="150"/>
      <c r="AB150" s="150"/>
      <c r="AC150" s="150"/>
    </row>
    <row r="151" spans="1:29" ht="45" customHeight="1" x14ac:dyDescent="0.3">
      <c r="A151" s="58"/>
      <c r="B151" s="57"/>
      <c r="C151" s="58"/>
      <c r="D151" s="58"/>
      <c r="E151" s="58"/>
      <c r="F151" s="109"/>
      <c r="G151" s="110"/>
      <c r="H151" s="150"/>
      <c r="I151" s="61"/>
      <c r="J151" s="62"/>
      <c r="K151" s="150"/>
      <c r="L151" s="150"/>
      <c r="M151" s="150"/>
      <c r="N151" s="150"/>
      <c r="O151" s="150"/>
      <c r="P151" s="150"/>
      <c r="Q151" s="150"/>
      <c r="R151" s="150"/>
      <c r="S151" s="150"/>
      <c r="T151" s="150"/>
      <c r="U151" s="150"/>
      <c r="V151" s="150"/>
      <c r="W151" s="150"/>
      <c r="X151" s="150"/>
      <c r="Y151" s="150"/>
      <c r="Z151" s="150"/>
      <c r="AA151" s="150"/>
      <c r="AB151" s="150"/>
      <c r="AC151" s="150"/>
    </row>
    <row r="152" spans="1:29" ht="45" customHeight="1" x14ac:dyDescent="0.3">
      <c r="A152" s="64">
        <v>16</v>
      </c>
      <c r="B152" s="113" t="s">
        <v>106</v>
      </c>
      <c r="C152" s="67"/>
      <c r="D152" s="67"/>
      <c r="E152" s="67"/>
      <c r="F152" s="67"/>
      <c r="G152" s="67"/>
      <c r="H152" s="114"/>
      <c r="I152" s="69"/>
      <c r="J152" s="115"/>
      <c r="K152" s="72"/>
      <c r="L152" s="67"/>
      <c r="M152" s="67"/>
      <c r="N152" s="67"/>
      <c r="O152" s="72"/>
      <c r="P152" s="72"/>
      <c r="Q152" s="67"/>
      <c r="R152" s="67"/>
      <c r="S152" s="67"/>
      <c r="T152" s="67"/>
      <c r="U152" s="67"/>
      <c r="V152" s="67"/>
      <c r="W152" s="67"/>
      <c r="X152" s="67"/>
      <c r="Y152" s="67"/>
      <c r="Z152" s="67"/>
      <c r="AA152" s="67"/>
      <c r="AB152" s="67"/>
      <c r="AC152" s="67"/>
    </row>
    <row r="153" spans="1:29" ht="45" customHeight="1" x14ac:dyDescent="0.3">
      <c r="A153" s="116">
        <v>1</v>
      </c>
      <c r="B153" s="117" t="s">
        <v>731</v>
      </c>
      <c r="C153" s="116" t="s">
        <v>732</v>
      </c>
      <c r="D153" s="116" t="s">
        <v>80</v>
      </c>
      <c r="E153" s="73" t="s">
        <v>329</v>
      </c>
      <c r="F153" s="75" t="s">
        <v>329</v>
      </c>
      <c r="G153" s="75"/>
      <c r="H153" s="143" t="s">
        <v>222</v>
      </c>
      <c r="I153" s="151">
        <v>602000</v>
      </c>
      <c r="J153" s="78" t="s">
        <v>733</v>
      </c>
      <c r="K153" s="79" t="s">
        <v>734</v>
      </c>
      <c r="L153" s="75" t="s">
        <v>294</v>
      </c>
      <c r="M153" s="75" t="s">
        <v>294</v>
      </c>
      <c r="N153" s="75" t="s">
        <v>735</v>
      </c>
      <c r="O153" s="75" t="s">
        <v>257</v>
      </c>
      <c r="P153" s="75" t="s">
        <v>257</v>
      </c>
      <c r="Q153" s="75" t="s">
        <v>233</v>
      </c>
      <c r="R153" s="75" t="s">
        <v>233</v>
      </c>
      <c r="S153" s="75" t="s">
        <v>233</v>
      </c>
      <c r="T153" s="75" t="s">
        <v>233</v>
      </c>
      <c r="U153" s="75" t="s">
        <v>233</v>
      </c>
      <c r="V153" s="75" t="s">
        <v>233</v>
      </c>
      <c r="W153" s="75"/>
      <c r="X153" s="75">
        <v>369.9</v>
      </c>
      <c r="Y153" s="75"/>
      <c r="Z153" s="75">
        <v>2</v>
      </c>
      <c r="AA153" s="75" t="s">
        <v>28</v>
      </c>
      <c r="AB153" s="75"/>
      <c r="AC153" s="75" t="s">
        <v>736</v>
      </c>
    </row>
    <row r="154" spans="1:29" ht="45" customHeight="1" x14ac:dyDescent="0.3">
      <c r="A154" s="58"/>
      <c r="B154" s="57"/>
      <c r="C154" s="58"/>
      <c r="D154" s="58"/>
      <c r="E154" s="58"/>
      <c r="F154" s="2" t="s">
        <v>475</v>
      </c>
      <c r="G154" s="2"/>
      <c r="H154" s="150"/>
      <c r="I154" s="121">
        <f>SUM(I153)</f>
        <v>602000</v>
      </c>
      <c r="J154" s="62"/>
      <c r="K154" s="150"/>
      <c r="L154" s="150"/>
      <c r="M154" s="150"/>
      <c r="N154" s="150"/>
      <c r="O154" s="150"/>
      <c r="P154" s="150"/>
      <c r="Q154" s="150"/>
      <c r="R154" s="150"/>
      <c r="S154" s="150"/>
      <c r="T154" s="150"/>
      <c r="U154" s="150"/>
      <c r="V154" s="150"/>
      <c r="W154" s="150"/>
      <c r="X154" s="150"/>
      <c r="Y154" s="150"/>
      <c r="Z154" s="150"/>
      <c r="AA154" s="150"/>
      <c r="AB154" s="150"/>
      <c r="AC154" s="150"/>
    </row>
    <row r="155" spans="1:29" ht="45" customHeight="1" x14ac:dyDescent="0.3">
      <c r="A155" s="58"/>
      <c r="B155" s="57"/>
      <c r="C155" s="58"/>
      <c r="D155" s="58"/>
      <c r="E155" s="58"/>
      <c r="F155" s="109"/>
      <c r="G155" s="110"/>
      <c r="H155" s="150"/>
      <c r="I155" s="61"/>
      <c r="J155" s="62"/>
      <c r="K155" s="150"/>
      <c r="L155" s="150"/>
      <c r="M155" s="150"/>
      <c r="N155" s="150"/>
      <c r="O155" s="150"/>
      <c r="P155" s="150"/>
      <c r="Q155" s="150"/>
      <c r="R155" s="150"/>
      <c r="S155" s="150"/>
      <c r="T155" s="150"/>
      <c r="U155" s="150"/>
      <c r="V155" s="150"/>
      <c r="W155" s="150"/>
      <c r="X155" s="150"/>
      <c r="Y155" s="150"/>
      <c r="Z155" s="150"/>
      <c r="AA155" s="150"/>
      <c r="AB155" s="150"/>
      <c r="AC155" s="150"/>
    </row>
    <row r="156" spans="1:29" ht="45" customHeight="1" x14ac:dyDescent="0.3">
      <c r="A156" s="64">
        <v>17</v>
      </c>
      <c r="B156" s="113" t="s">
        <v>110</v>
      </c>
      <c r="C156" s="67"/>
      <c r="D156" s="67"/>
      <c r="E156" s="67"/>
      <c r="F156" s="67"/>
      <c r="G156" s="67"/>
      <c r="H156" s="114"/>
      <c r="I156" s="69"/>
      <c r="J156" s="115"/>
      <c r="K156" s="72"/>
      <c r="L156" s="67"/>
      <c r="M156" s="67"/>
      <c r="N156" s="67"/>
      <c r="O156" s="72"/>
      <c r="P156" s="72"/>
      <c r="Q156" s="67"/>
      <c r="R156" s="67"/>
      <c r="S156" s="67"/>
      <c r="T156" s="67"/>
      <c r="U156" s="67"/>
      <c r="V156" s="67"/>
      <c r="W156" s="67"/>
      <c r="X156" s="67"/>
      <c r="Y156" s="67"/>
      <c r="Z156" s="67"/>
      <c r="AA156" s="67"/>
      <c r="AB156" s="67"/>
      <c r="AC156" s="67"/>
    </row>
    <row r="157" spans="1:29" ht="45" customHeight="1" x14ac:dyDescent="0.3">
      <c r="A157" s="116">
        <v>1</v>
      </c>
      <c r="B157" s="117" t="s">
        <v>737</v>
      </c>
      <c r="C157" s="116" t="s">
        <v>628</v>
      </c>
      <c r="D157" s="116" t="s">
        <v>80</v>
      </c>
      <c r="E157" s="73" t="s">
        <v>329</v>
      </c>
      <c r="F157" s="75" t="s">
        <v>329</v>
      </c>
      <c r="G157" s="75">
        <v>1987</v>
      </c>
      <c r="H157" s="144"/>
      <c r="I157" s="77"/>
      <c r="J157" s="78" t="s">
        <v>738</v>
      </c>
      <c r="K157" s="152" t="s">
        <v>739</v>
      </c>
      <c r="L157" s="75" t="s">
        <v>740</v>
      </c>
      <c r="M157" s="75" t="s">
        <v>238</v>
      </c>
      <c r="N157" s="75" t="s">
        <v>741</v>
      </c>
      <c r="O157" s="84" t="s">
        <v>742</v>
      </c>
      <c r="P157" s="84" t="s">
        <v>743</v>
      </c>
      <c r="Q157" s="75" t="s">
        <v>233</v>
      </c>
      <c r="R157" s="75" t="s">
        <v>670</v>
      </c>
      <c r="S157" s="75" t="s">
        <v>670</v>
      </c>
      <c r="T157" s="75" t="s">
        <v>670</v>
      </c>
      <c r="U157" s="75" t="s">
        <v>670</v>
      </c>
      <c r="V157" s="75" t="s">
        <v>233</v>
      </c>
      <c r="W157" s="75"/>
      <c r="X157" s="86" t="s">
        <v>744</v>
      </c>
      <c r="Y157" s="86">
        <v>464.09</v>
      </c>
      <c r="Z157" s="75">
        <v>2</v>
      </c>
      <c r="AA157" s="75" t="s">
        <v>478</v>
      </c>
      <c r="AB157" s="75"/>
      <c r="AC157" s="75" t="s">
        <v>745</v>
      </c>
    </row>
    <row r="158" spans="1:29" ht="45" customHeight="1" x14ac:dyDescent="0.3">
      <c r="A158" s="58"/>
      <c r="B158" s="57"/>
      <c r="C158" s="58"/>
      <c r="D158" s="58"/>
      <c r="E158" s="58"/>
      <c r="F158" s="58"/>
      <c r="G158" s="150"/>
      <c r="H158" s="150"/>
      <c r="I158" s="61"/>
      <c r="J158" s="62"/>
      <c r="K158" s="150"/>
      <c r="L158" s="150"/>
      <c r="M158" s="150"/>
      <c r="N158" s="150"/>
      <c r="O158" s="150"/>
      <c r="P158" s="150"/>
      <c r="Q158" s="150"/>
      <c r="R158" s="150"/>
      <c r="S158" s="150"/>
      <c r="T158" s="150"/>
      <c r="U158" s="150"/>
      <c r="V158" s="150"/>
      <c r="W158" s="150"/>
      <c r="X158" s="150"/>
      <c r="Y158" s="150"/>
      <c r="Z158" s="150"/>
      <c r="AA158" s="150"/>
      <c r="AB158" s="150"/>
      <c r="AC158" s="150"/>
    </row>
    <row r="159" spans="1:29" ht="45" customHeight="1" x14ac:dyDescent="0.3">
      <c r="A159" s="64">
        <v>18</v>
      </c>
      <c r="B159" s="113" t="s">
        <v>746</v>
      </c>
      <c r="C159" s="67"/>
      <c r="D159" s="67"/>
      <c r="E159" s="67"/>
      <c r="F159" s="67"/>
      <c r="G159" s="67"/>
      <c r="H159" s="114"/>
      <c r="I159" s="69"/>
      <c r="J159" s="115"/>
      <c r="K159" s="72"/>
      <c r="L159" s="67"/>
      <c r="M159" s="67"/>
      <c r="N159" s="67"/>
      <c r="O159" s="72"/>
      <c r="P159" s="72"/>
      <c r="Q159" s="67"/>
      <c r="R159" s="67"/>
      <c r="S159" s="67"/>
      <c r="T159" s="67"/>
      <c r="U159" s="67"/>
      <c r="V159" s="67"/>
      <c r="W159" s="67"/>
      <c r="X159" s="67"/>
      <c r="Y159" s="67"/>
      <c r="Z159" s="67"/>
      <c r="AA159" s="67"/>
      <c r="AB159" s="67"/>
      <c r="AC159" s="67"/>
    </row>
    <row r="160" spans="1:29" ht="45" customHeight="1" x14ac:dyDescent="0.3">
      <c r="A160" s="116">
        <v>1</v>
      </c>
      <c r="B160" s="117" t="s">
        <v>710</v>
      </c>
      <c r="C160" s="116" t="s">
        <v>747</v>
      </c>
      <c r="D160" s="116" t="s">
        <v>80</v>
      </c>
      <c r="E160" s="73" t="s">
        <v>28</v>
      </c>
      <c r="F160" s="75" t="s">
        <v>28</v>
      </c>
      <c r="G160" s="75">
        <v>1987</v>
      </c>
      <c r="H160" s="143" t="s">
        <v>222</v>
      </c>
      <c r="I160" s="77">
        <v>2962000</v>
      </c>
      <c r="J160" s="78" t="s">
        <v>748</v>
      </c>
      <c r="K160" s="79" t="s">
        <v>749</v>
      </c>
      <c r="L160" s="75" t="s">
        <v>750</v>
      </c>
      <c r="M160" s="75" t="s">
        <v>751</v>
      </c>
      <c r="N160" s="75" t="s">
        <v>752</v>
      </c>
      <c r="O160" s="75" t="s">
        <v>753</v>
      </c>
      <c r="P160" s="75"/>
      <c r="Q160" s="75" t="s">
        <v>339</v>
      </c>
      <c r="R160" s="75" t="s">
        <v>754</v>
      </c>
      <c r="S160" s="75" t="s">
        <v>339</v>
      </c>
      <c r="T160" s="75" t="s">
        <v>339</v>
      </c>
      <c r="U160" s="75" t="s">
        <v>339</v>
      </c>
      <c r="V160" s="75" t="s">
        <v>339</v>
      </c>
      <c r="W160" s="75"/>
      <c r="X160" s="75" t="s">
        <v>755</v>
      </c>
      <c r="Y160" s="75"/>
      <c r="Z160" s="75">
        <v>3</v>
      </c>
      <c r="AA160" s="75" t="s">
        <v>756</v>
      </c>
      <c r="AB160" s="75"/>
      <c r="AC160" s="75" t="s">
        <v>757</v>
      </c>
    </row>
    <row r="161" spans="1:29" ht="45" customHeight="1" x14ac:dyDescent="0.3">
      <c r="A161" s="58"/>
      <c r="B161" s="57"/>
      <c r="C161" s="58"/>
      <c r="D161" s="58"/>
      <c r="E161" s="58"/>
      <c r="F161" s="2" t="s">
        <v>475</v>
      </c>
      <c r="G161" s="2"/>
      <c r="H161" s="150"/>
      <c r="I161" s="121">
        <f>SUM(I160)</f>
        <v>2962000</v>
      </c>
      <c r="J161" s="62"/>
      <c r="K161" s="150"/>
      <c r="L161" s="150"/>
      <c r="M161" s="150"/>
      <c r="N161" s="150"/>
      <c r="O161" s="150"/>
      <c r="P161" s="150"/>
      <c r="Q161" s="150"/>
      <c r="R161" s="150"/>
      <c r="S161" s="150"/>
      <c r="T161" s="150"/>
      <c r="U161" s="150"/>
      <c r="V161" s="150"/>
      <c r="W161" s="150"/>
      <c r="X161" s="150"/>
      <c r="Y161" s="150"/>
      <c r="Z161" s="150"/>
      <c r="AA161" s="150"/>
      <c r="AB161" s="150"/>
      <c r="AC161" s="150"/>
    </row>
    <row r="162" spans="1:29" ht="45" customHeight="1" x14ac:dyDescent="0.3">
      <c r="A162" s="58"/>
      <c r="B162" s="57"/>
      <c r="C162" s="58"/>
      <c r="D162" s="58"/>
      <c r="E162" s="58"/>
      <c r="F162" s="109"/>
      <c r="G162" s="110"/>
      <c r="H162" s="150"/>
      <c r="I162" s="61"/>
      <c r="J162" s="62"/>
      <c r="K162" s="150"/>
      <c r="L162" s="150"/>
      <c r="M162" s="150"/>
      <c r="N162" s="150"/>
      <c r="O162" s="150"/>
      <c r="P162" s="150"/>
      <c r="Q162" s="150"/>
      <c r="R162" s="150"/>
      <c r="S162" s="150"/>
      <c r="T162" s="150"/>
      <c r="U162" s="150"/>
      <c r="V162" s="150"/>
      <c r="W162" s="150"/>
      <c r="X162" s="150"/>
      <c r="Y162" s="150"/>
      <c r="Z162" s="150"/>
      <c r="AA162" s="150"/>
      <c r="AB162" s="150"/>
      <c r="AC162" s="150"/>
    </row>
    <row r="163" spans="1:29" ht="45" customHeight="1" x14ac:dyDescent="0.3">
      <c r="A163" s="64">
        <v>19</v>
      </c>
      <c r="B163" s="113" t="s">
        <v>117</v>
      </c>
      <c r="C163" s="66"/>
      <c r="D163" s="66"/>
      <c r="E163" s="67"/>
      <c r="F163" s="66"/>
      <c r="G163" s="66"/>
      <c r="H163" s="68"/>
      <c r="I163" s="69"/>
      <c r="J163" s="70"/>
      <c r="K163" s="71"/>
      <c r="L163" s="66"/>
      <c r="M163" s="66"/>
      <c r="N163" s="66"/>
      <c r="O163" s="72"/>
      <c r="P163" s="72"/>
      <c r="Q163" s="66"/>
      <c r="R163" s="66"/>
      <c r="S163" s="66"/>
      <c r="T163" s="66"/>
      <c r="U163" s="66"/>
      <c r="V163" s="66"/>
      <c r="W163" s="66"/>
      <c r="X163" s="66"/>
      <c r="Y163" s="66"/>
      <c r="Z163" s="66"/>
      <c r="AA163" s="66"/>
      <c r="AB163" s="66"/>
      <c r="AC163" s="66"/>
    </row>
    <row r="164" spans="1:29" ht="45" customHeight="1" x14ac:dyDescent="0.3">
      <c r="A164" s="116">
        <v>1</v>
      </c>
      <c r="B164" s="117" t="s">
        <v>758</v>
      </c>
      <c r="C164" s="116" t="s">
        <v>759</v>
      </c>
      <c r="D164" s="116" t="s">
        <v>80</v>
      </c>
      <c r="E164" s="73" t="s">
        <v>329</v>
      </c>
      <c r="F164" s="75" t="s">
        <v>329</v>
      </c>
      <c r="G164" s="75">
        <v>1910</v>
      </c>
      <c r="H164" s="143" t="s">
        <v>222</v>
      </c>
      <c r="I164" s="77">
        <v>1557000</v>
      </c>
      <c r="J164" s="78" t="s">
        <v>760</v>
      </c>
      <c r="K164" s="152" t="s">
        <v>761</v>
      </c>
      <c r="L164" s="75" t="s">
        <v>253</v>
      </c>
      <c r="M164" s="75" t="s">
        <v>412</v>
      </c>
      <c r="N164" s="75" t="s">
        <v>762</v>
      </c>
      <c r="O164" s="75" t="s">
        <v>763</v>
      </c>
      <c r="P164" s="75" t="s">
        <v>764</v>
      </c>
      <c r="Q164" s="75" t="s">
        <v>230</v>
      </c>
      <c r="R164" s="75" t="s">
        <v>230</v>
      </c>
      <c r="S164" s="75" t="s">
        <v>230</v>
      </c>
      <c r="T164" s="75" t="s">
        <v>233</v>
      </c>
      <c r="U164" s="75" t="s">
        <v>232</v>
      </c>
      <c r="V164" s="75" t="s">
        <v>230</v>
      </c>
      <c r="W164" s="75"/>
      <c r="X164" s="75">
        <v>469.09</v>
      </c>
      <c r="Y164" s="75"/>
      <c r="Z164" s="75">
        <v>3</v>
      </c>
      <c r="AA164" s="75" t="s">
        <v>329</v>
      </c>
      <c r="AB164" s="75"/>
      <c r="AC164" s="75" t="s">
        <v>329</v>
      </c>
    </row>
    <row r="165" spans="1:29" ht="45" customHeight="1" x14ac:dyDescent="0.3">
      <c r="A165" s="58"/>
      <c r="B165" s="57"/>
      <c r="C165" s="58"/>
      <c r="D165" s="58"/>
      <c r="E165" s="58"/>
      <c r="F165" s="2" t="s">
        <v>475</v>
      </c>
      <c r="G165" s="2"/>
      <c r="H165" s="150"/>
      <c r="I165" s="121">
        <f>SUM(I164)</f>
        <v>1557000</v>
      </c>
      <c r="J165" s="62"/>
      <c r="K165" s="150"/>
      <c r="L165" s="150"/>
      <c r="M165" s="150"/>
      <c r="N165" s="150"/>
      <c r="O165" s="150"/>
      <c r="P165" s="150"/>
      <c r="Q165" s="150"/>
      <c r="R165" s="150"/>
      <c r="S165" s="150"/>
      <c r="T165" s="150"/>
      <c r="U165" s="150"/>
      <c r="V165" s="150"/>
      <c r="W165" s="150"/>
      <c r="X165" s="150"/>
      <c r="Y165" s="150"/>
      <c r="Z165" s="150"/>
      <c r="AA165" s="150"/>
      <c r="AB165" s="150"/>
      <c r="AC165" s="150"/>
    </row>
    <row r="166" spans="1:29" ht="45" customHeight="1" x14ac:dyDescent="0.3">
      <c r="A166" s="58"/>
      <c r="B166" s="57"/>
      <c r="C166" s="58"/>
      <c r="D166" s="58"/>
      <c r="E166" s="58"/>
      <c r="F166" s="109"/>
      <c r="G166" s="110"/>
      <c r="H166" s="150"/>
      <c r="I166" s="61"/>
      <c r="J166" s="62"/>
      <c r="K166" s="150"/>
      <c r="L166" s="150"/>
      <c r="M166" s="150"/>
      <c r="N166" s="150"/>
      <c r="O166" s="150"/>
      <c r="P166" s="150"/>
      <c r="Q166" s="150"/>
      <c r="R166" s="150"/>
      <c r="S166" s="150"/>
      <c r="T166" s="150"/>
      <c r="U166" s="150"/>
      <c r="V166" s="150"/>
      <c r="W166" s="150"/>
      <c r="X166" s="150"/>
      <c r="Y166" s="150"/>
      <c r="Z166" s="150"/>
      <c r="AA166" s="150"/>
      <c r="AB166" s="150"/>
      <c r="AC166" s="150"/>
    </row>
    <row r="167" spans="1:29" ht="45" customHeight="1" x14ac:dyDescent="0.3">
      <c r="A167" s="64">
        <v>20</v>
      </c>
      <c r="B167" s="113" t="s">
        <v>123</v>
      </c>
      <c r="C167" s="67"/>
      <c r="D167" s="67"/>
      <c r="E167" s="67"/>
      <c r="F167" s="67"/>
      <c r="G167" s="67"/>
      <c r="H167" s="114"/>
      <c r="I167" s="69"/>
      <c r="J167" s="115"/>
      <c r="K167" s="72"/>
      <c r="L167" s="67"/>
      <c r="M167" s="67"/>
      <c r="N167" s="67"/>
      <c r="O167" s="72"/>
      <c r="P167" s="72"/>
      <c r="Q167" s="67"/>
      <c r="R167" s="67"/>
      <c r="S167" s="67"/>
      <c r="T167" s="67"/>
      <c r="U167" s="67"/>
      <c r="V167" s="67"/>
      <c r="W167" s="67"/>
      <c r="X167" s="67"/>
      <c r="Y167" s="67"/>
      <c r="Z167" s="67"/>
      <c r="AA167" s="67"/>
      <c r="AB167" s="67"/>
      <c r="AC167" s="67"/>
    </row>
    <row r="168" spans="1:29" ht="45" customHeight="1" x14ac:dyDescent="0.3">
      <c r="A168" s="116">
        <v>1</v>
      </c>
      <c r="B168" s="117" t="s">
        <v>765</v>
      </c>
      <c r="C168" s="116" t="s">
        <v>766</v>
      </c>
      <c r="D168" s="116" t="s">
        <v>80</v>
      </c>
      <c r="E168" s="73" t="s">
        <v>329</v>
      </c>
      <c r="F168" s="75" t="s">
        <v>478</v>
      </c>
      <c r="G168" s="127">
        <v>1935</v>
      </c>
      <c r="H168" s="76" t="s">
        <v>222</v>
      </c>
      <c r="I168" s="77">
        <v>6417000</v>
      </c>
      <c r="J168" s="78" t="s">
        <v>767</v>
      </c>
      <c r="K168" s="76" t="s">
        <v>768</v>
      </c>
      <c r="L168" s="75" t="s">
        <v>253</v>
      </c>
      <c r="M168" s="75" t="s">
        <v>769</v>
      </c>
      <c r="N168" s="75" t="s">
        <v>770</v>
      </c>
      <c r="O168" s="75"/>
      <c r="P168" s="75" t="s">
        <v>771</v>
      </c>
      <c r="Q168" s="75" t="s">
        <v>230</v>
      </c>
      <c r="R168" s="75" t="s">
        <v>230</v>
      </c>
      <c r="S168" s="75" t="s">
        <v>230</v>
      </c>
      <c r="T168" s="75" t="s">
        <v>339</v>
      </c>
      <c r="U168" s="75" t="s">
        <v>230</v>
      </c>
      <c r="V168" s="75" t="s">
        <v>230</v>
      </c>
      <c r="W168" s="75"/>
      <c r="X168" s="75">
        <v>1888.9</v>
      </c>
      <c r="Y168" s="75"/>
      <c r="Z168" s="75">
        <v>3</v>
      </c>
      <c r="AA168" s="75" t="s">
        <v>329</v>
      </c>
      <c r="AB168" s="75"/>
      <c r="AC168" s="75" t="s">
        <v>329</v>
      </c>
    </row>
    <row r="169" spans="1:29" ht="45" customHeight="1" x14ac:dyDescent="0.3">
      <c r="A169" s="75">
        <v>2</v>
      </c>
      <c r="B169" s="74" t="s">
        <v>772</v>
      </c>
      <c r="C169" s="75" t="s">
        <v>773</v>
      </c>
      <c r="D169" s="75" t="s">
        <v>80</v>
      </c>
      <c r="E169" s="127" t="s">
        <v>329</v>
      </c>
      <c r="F169" s="75" t="s">
        <v>329</v>
      </c>
      <c r="G169" s="127">
        <v>2003</v>
      </c>
      <c r="H169" s="144" t="s">
        <v>250</v>
      </c>
      <c r="I169" s="77">
        <v>5335400.4000000004</v>
      </c>
      <c r="J169" s="78" t="s">
        <v>774</v>
      </c>
      <c r="K169" s="75" t="s">
        <v>768</v>
      </c>
      <c r="L169" s="75" t="s">
        <v>750</v>
      </c>
      <c r="M169" s="75" t="s">
        <v>769</v>
      </c>
      <c r="N169" s="75" t="s">
        <v>533</v>
      </c>
      <c r="O169" s="75" t="s">
        <v>775</v>
      </c>
      <c r="P169" s="75"/>
      <c r="Q169" s="75" t="s">
        <v>230</v>
      </c>
      <c r="R169" s="75" t="s">
        <v>230</v>
      </c>
      <c r="S169" s="75" t="s">
        <v>230</v>
      </c>
      <c r="T169" s="75" t="s">
        <v>230</v>
      </c>
      <c r="U169" s="75" t="s">
        <v>230</v>
      </c>
      <c r="V169" s="75" t="s">
        <v>230</v>
      </c>
      <c r="W169" s="75"/>
      <c r="X169" s="75">
        <v>1592.18</v>
      </c>
      <c r="Y169" s="75"/>
      <c r="Z169" s="75">
        <v>3</v>
      </c>
      <c r="AA169" s="75" t="s">
        <v>329</v>
      </c>
      <c r="AB169" s="75"/>
      <c r="AC169" s="75" t="s">
        <v>329</v>
      </c>
    </row>
    <row r="170" spans="1:29" ht="45" customHeight="1" x14ac:dyDescent="0.3">
      <c r="A170" s="75">
        <v>3</v>
      </c>
      <c r="B170" s="74" t="s">
        <v>776</v>
      </c>
      <c r="C170" s="75" t="s">
        <v>634</v>
      </c>
      <c r="D170" s="75" t="s">
        <v>80</v>
      </c>
      <c r="E170" s="127" t="s">
        <v>329</v>
      </c>
      <c r="F170" s="75" t="s">
        <v>329</v>
      </c>
      <c r="G170" s="127" t="s">
        <v>777</v>
      </c>
      <c r="H170" s="76" t="s">
        <v>222</v>
      </c>
      <c r="I170" s="77">
        <v>938000</v>
      </c>
      <c r="J170" s="78" t="s">
        <v>774</v>
      </c>
      <c r="K170" s="75" t="s">
        <v>768</v>
      </c>
      <c r="L170" s="75" t="s">
        <v>750</v>
      </c>
      <c r="M170" s="75" t="s">
        <v>769</v>
      </c>
      <c r="N170" s="75" t="s">
        <v>533</v>
      </c>
      <c r="O170" s="75" t="s">
        <v>775</v>
      </c>
      <c r="P170" s="75"/>
      <c r="Q170" s="75" t="s">
        <v>230</v>
      </c>
      <c r="R170" s="75" t="s">
        <v>230</v>
      </c>
      <c r="S170" s="75" t="s">
        <v>230</v>
      </c>
      <c r="T170" s="75" t="s">
        <v>230</v>
      </c>
      <c r="U170" s="75" t="s">
        <v>230</v>
      </c>
      <c r="V170" s="75" t="s">
        <v>230</v>
      </c>
      <c r="W170" s="75"/>
      <c r="X170" s="75">
        <v>282.5</v>
      </c>
      <c r="Y170" s="75"/>
      <c r="Z170" s="75">
        <v>2</v>
      </c>
      <c r="AA170" s="75" t="s">
        <v>329</v>
      </c>
      <c r="AB170" s="75"/>
      <c r="AC170" s="75" t="s">
        <v>329</v>
      </c>
    </row>
    <row r="171" spans="1:29" ht="45" customHeight="1" x14ac:dyDescent="0.3">
      <c r="A171" s="116">
        <v>4</v>
      </c>
      <c r="B171" s="74" t="s">
        <v>778</v>
      </c>
      <c r="C171" s="75" t="s">
        <v>779</v>
      </c>
      <c r="D171" s="75" t="s">
        <v>28</v>
      </c>
      <c r="E171" s="127"/>
      <c r="F171" s="75"/>
      <c r="G171" s="127" t="s">
        <v>777</v>
      </c>
      <c r="H171" s="76" t="s">
        <v>250</v>
      </c>
      <c r="I171" s="77">
        <v>7900</v>
      </c>
      <c r="J171" s="78"/>
      <c r="K171" s="75"/>
      <c r="L171" s="75"/>
      <c r="M171" s="75"/>
      <c r="N171" s="75"/>
      <c r="O171" s="75"/>
      <c r="P171" s="75"/>
      <c r="Q171" s="75"/>
      <c r="R171" s="75"/>
      <c r="S171" s="75"/>
      <c r="T171" s="75"/>
      <c r="U171" s="75"/>
      <c r="V171" s="75"/>
      <c r="W171" s="75"/>
      <c r="X171" s="75"/>
      <c r="Y171" s="75"/>
      <c r="Z171" s="75"/>
      <c r="AA171" s="75"/>
      <c r="AB171" s="75"/>
      <c r="AC171" s="75"/>
    </row>
    <row r="172" spans="1:29" ht="45" customHeight="1" x14ac:dyDescent="0.3">
      <c r="A172" s="75">
        <v>5</v>
      </c>
      <c r="B172" s="74" t="s">
        <v>780</v>
      </c>
      <c r="C172" s="75" t="s">
        <v>779</v>
      </c>
      <c r="D172" s="75" t="s">
        <v>80</v>
      </c>
      <c r="E172" s="127" t="s">
        <v>329</v>
      </c>
      <c r="F172" s="75" t="s">
        <v>329</v>
      </c>
      <c r="G172" s="127" t="s">
        <v>777</v>
      </c>
      <c r="H172" s="76" t="s">
        <v>250</v>
      </c>
      <c r="I172" s="77">
        <v>503478.63</v>
      </c>
      <c r="J172" s="78" t="s">
        <v>781</v>
      </c>
      <c r="K172" s="75" t="s">
        <v>782</v>
      </c>
      <c r="L172" s="75" t="s">
        <v>783</v>
      </c>
      <c r="M172" s="75" t="s">
        <v>784</v>
      </c>
      <c r="N172" s="75" t="s">
        <v>785</v>
      </c>
      <c r="O172" s="75" t="s">
        <v>786</v>
      </c>
      <c r="P172" s="75"/>
      <c r="Q172" s="75" t="s">
        <v>363</v>
      </c>
      <c r="R172" s="75" t="s">
        <v>364</v>
      </c>
      <c r="S172" s="75" t="s">
        <v>364</v>
      </c>
      <c r="T172" s="75" t="s">
        <v>364</v>
      </c>
      <c r="U172" s="75" t="s">
        <v>364</v>
      </c>
      <c r="V172" s="75" t="s">
        <v>364</v>
      </c>
      <c r="W172" s="75"/>
      <c r="X172" s="75">
        <v>447.05</v>
      </c>
      <c r="Y172" s="75"/>
      <c r="Z172" s="75">
        <v>1</v>
      </c>
      <c r="AA172" s="75" t="s">
        <v>329</v>
      </c>
      <c r="AB172" s="75"/>
      <c r="AC172" s="75" t="s">
        <v>329</v>
      </c>
    </row>
    <row r="173" spans="1:29" ht="45" customHeight="1" x14ac:dyDescent="0.3">
      <c r="A173" s="116">
        <v>6</v>
      </c>
      <c r="B173" s="74" t="s">
        <v>778</v>
      </c>
      <c r="C173" s="75" t="s">
        <v>779</v>
      </c>
      <c r="D173" s="75" t="s">
        <v>28</v>
      </c>
      <c r="E173" s="127"/>
      <c r="F173" s="75"/>
      <c r="G173" s="127" t="s">
        <v>777</v>
      </c>
      <c r="H173" s="76" t="s">
        <v>250</v>
      </c>
      <c r="I173" s="77">
        <v>3549</v>
      </c>
      <c r="J173" s="78"/>
      <c r="K173" s="75"/>
      <c r="L173" s="75"/>
      <c r="M173" s="75"/>
      <c r="N173" s="75"/>
      <c r="O173" s="75"/>
      <c r="P173" s="75"/>
      <c r="Q173" s="75"/>
      <c r="R173" s="75"/>
      <c r="S173" s="75"/>
      <c r="T173" s="75"/>
      <c r="U173" s="75"/>
      <c r="V173" s="75"/>
      <c r="W173" s="75"/>
      <c r="X173" s="75"/>
      <c r="Y173" s="75"/>
      <c r="Z173" s="75"/>
      <c r="AA173" s="75"/>
      <c r="AB173" s="75"/>
      <c r="AC173" s="75"/>
    </row>
    <row r="174" spans="1:29" ht="45" customHeight="1" x14ac:dyDescent="0.3">
      <c r="A174" s="86">
        <v>8</v>
      </c>
      <c r="B174" s="87" t="s">
        <v>787</v>
      </c>
      <c r="C174" s="86" t="s">
        <v>779</v>
      </c>
      <c r="D174" s="86" t="s">
        <v>80</v>
      </c>
      <c r="E174" s="153" t="s">
        <v>478</v>
      </c>
      <c r="F174" s="86" t="s">
        <v>329</v>
      </c>
      <c r="G174" s="153" t="s">
        <v>777</v>
      </c>
      <c r="H174" s="154" t="s">
        <v>250</v>
      </c>
      <c r="I174" s="96">
        <v>119000</v>
      </c>
      <c r="J174" s="90" t="s">
        <v>774</v>
      </c>
      <c r="K174" s="145"/>
      <c r="L174" s="75" t="s">
        <v>257</v>
      </c>
      <c r="M174" s="75" t="s">
        <v>257</v>
      </c>
      <c r="N174" s="75" t="s">
        <v>788</v>
      </c>
      <c r="O174" s="84" t="s">
        <v>775</v>
      </c>
      <c r="P174" s="84"/>
      <c r="Q174" s="75" t="s">
        <v>257</v>
      </c>
      <c r="R174" s="75" t="s">
        <v>257</v>
      </c>
      <c r="S174" s="75" t="s">
        <v>257</v>
      </c>
      <c r="T174" s="75" t="s">
        <v>257</v>
      </c>
      <c r="U174" s="75" t="s">
        <v>257</v>
      </c>
      <c r="V174" s="75" t="s">
        <v>257</v>
      </c>
      <c r="W174" s="75"/>
      <c r="X174" s="86" t="s">
        <v>789</v>
      </c>
      <c r="Y174" s="75"/>
      <c r="Z174" s="86"/>
      <c r="AA174" s="75" t="s">
        <v>329</v>
      </c>
      <c r="AB174" s="75"/>
      <c r="AC174" s="75" t="s">
        <v>329</v>
      </c>
    </row>
    <row r="175" spans="1:29" ht="45" customHeight="1" x14ac:dyDescent="0.3">
      <c r="A175" s="116">
        <v>9</v>
      </c>
      <c r="B175" s="74" t="s">
        <v>790</v>
      </c>
      <c r="C175" s="75" t="s">
        <v>779</v>
      </c>
      <c r="D175" s="75" t="s">
        <v>80</v>
      </c>
      <c r="E175" s="127" t="s">
        <v>329</v>
      </c>
      <c r="F175" s="75" t="s">
        <v>329</v>
      </c>
      <c r="G175" s="127" t="s">
        <v>777</v>
      </c>
      <c r="H175" s="144" t="s">
        <v>250</v>
      </c>
      <c r="I175" s="77">
        <v>36600</v>
      </c>
      <c r="J175" s="78" t="s">
        <v>774</v>
      </c>
      <c r="K175" s="145"/>
      <c r="L175" s="75" t="s">
        <v>257</v>
      </c>
      <c r="M175" s="75" t="s">
        <v>257</v>
      </c>
      <c r="N175" s="75" t="s">
        <v>257</v>
      </c>
      <c r="O175" s="84" t="s">
        <v>775</v>
      </c>
      <c r="P175" s="84"/>
      <c r="Q175" s="75" t="s">
        <v>257</v>
      </c>
      <c r="R175" s="75" t="s">
        <v>257</v>
      </c>
      <c r="S175" s="75" t="s">
        <v>257</v>
      </c>
      <c r="T175" s="75" t="s">
        <v>257</v>
      </c>
      <c r="U175" s="75" t="s">
        <v>257</v>
      </c>
      <c r="V175" s="75" t="s">
        <v>257</v>
      </c>
      <c r="W175" s="75"/>
      <c r="X175" s="75" t="s">
        <v>257</v>
      </c>
      <c r="Y175" s="75"/>
      <c r="Z175" s="75"/>
      <c r="AA175" s="75" t="s">
        <v>329</v>
      </c>
      <c r="AB175" s="75"/>
      <c r="AC175" s="75" t="s">
        <v>329</v>
      </c>
    </row>
    <row r="176" spans="1:29" ht="45" customHeight="1" x14ac:dyDescent="0.3">
      <c r="A176" s="75">
        <v>10</v>
      </c>
      <c r="B176" s="74" t="s">
        <v>791</v>
      </c>
      <c r="C176" s="75" t="s">
        <v>779</v>
      </c>
      <c r="D176" s="75" t="s">
        <v>80</v>
      </c>
      <c r="E176" s="127" t="s">
        <v>329</v>
      </c>
      <c r="F176" s="75" t="s">
        <v>329</v>
      </c>
      <c r="G176" s="127" t="s">
        <v>777</v>
      </c>
      <c r="H176" s="144" t="s">
        <v>250</v>
      </c>
      <c r="I176" s="77">
        <v>164500</v>
      </c>
      <c r="J176" s="78" t="s">
        <v>774</v>
      </c>
      <c r="K176" s="145"/>
      <c r="L176" s="75" t="s">
        <v>257</v>
      </c>
      <c r="M176" s="75" t="s">
        <v>257</v>
      </c>
      <c r="N176" s="75" t="s">
        <v>257</v>
      </c>
      <c r="O176" s="84" t="s">
        <v>775</v>
      </c>
      <c r="P176" s="84"/>
      <c r="Q176" s="75" t="s">
        <v>257</v>
      </c>
      <c r="R176" s="75" t="s">
        <v>257</v>
      </c>
      <c r="S176" s="75" t="s">
        <v>257</v>
      </c>
      <c r="T176" s="75" t="s">
        <v>257</v>
      </c>
      <c r="U176" s="75" t="s">
        <v>257</v>
      </c>
      <c r="V176" s="75" t="s">
        <v>257</v>
      </c>
      <c r="W176" s="75"/>
      <c r="X176" s="75" t="s">
        <v>792</v>
      </c>
      <c r="Y176" s="75"/>
      <c r="Z176" s="75"/>
      <c r="AA176" s="75" t="s">
        <v>329</v>
      </c>
      <c r="AB176" s="75"/>
      <c r="AC176" s="75" t="s">
        <v>329</v>
      </c>
    </row>
    <row r="177" spans="1:29" ht="45" customHeight="1" x14ac:dyDescent="0.3">
      <c r="A177" s="116">
        <v>11</v>
      </c>
      <c r="B177" s="74" t="s">
        <v>793</v>
      </c>
      <c r="C177" s="75" t="s">
        <v>779</v>
      </c>
      <c r="D177" s="75" t="s">
        <v>80</v>
      </c>
      <c r="E177" s="127" t="s">
        <v>329</v>
      </c>
      <c r="F177" s="75"/>
      <c r="G177" s="127" t="s">
        <v>777</v>
      </c>
      <c r="H177" s="144" t="s">
        <v>250</v>
      </c>
      <c r="I177" s="77">
        <v>91629.13</v>
      </c>
      <c r="J177" s="78" t="s">
        <v>781</v>
      </c>
      <c r="K177" s="145"/>
      <c r="L177" s="75" t="s">
        <v>257</v>
      </c>
      <c r="M177" s="75" t="s">
        <v>257</v>
      </c>
      <c r="N177" s="75" t="s">
        <v>257</v>
      </c>
      <c r="O177" s="84" t="s">
        <v>786</v>
      </c>
      <c r="P177" s="84"/>
      <c r="Q177" s="75" t="s">
        <v>257</v>
      </c>
      <c r="R177" s="75" t="s">
        <v>257</v>
      </c>
      <c r="S177" s="75" t="s">
        <v>257</v>
      </c>
      <c r="T177" s="75" t="s">
        <v>257</v>
      </c>
      <c r="U177" s="75" t="s">
        <v>257</v>
      </c>
      <c r="V177" s="75" t="s">
        <v>257</v>
      </c>
      <c r="W177" s="75"/>
      <c r="X177" s="75" t="s">
        <v>794</v>
      </c>
      <c r="Y177" s="75"/>
      <c r="Z177" s="75"/>
      <c r="AA177" s="75" t="s">
        <v>329</v>
      </c>
      <c r="AB177" s="75"/>
      <c r="AC177" s="75" t="s">
        <v>329</v>
      </c>
    </row>
    <row r="178" spans="1:29" ht="45" customHeight="1" x14ac:dyDescent="0.3">
      <c r="A178" s="75">
        <v>12</v>
      </c>
      <c r="B178" s="74" t="s">
        <v>795</v>
      </c>
      <c r="C178" s="75" t="s">
        <v>779</v>
      </c>
      <c r="D178" s="75" t="s">
        <v>80</v>
      </c>
      <c r="E178" s="127" t="s">
        <v>329</v>
      </c>
      <c r="F178" s="75" t="s">
        <v>329</v>
      </c>
      <c r="G178" s="127">
        <v>2012</v>
      </c>
      <c r="H178" s="144" t="s">
        <v>250</v>
      </c>
      <c r="I178" s="77">
        <v>696288.73</v>
      </c>
      <c r="J178" s="78" t="s">
        <v>796</v>
      </c>
      <c r="K178" s="145"/>
      <c r="L178" s="75" t="s">
        <v>257</v>
      </c>
      <c r="M178" s="75" t="s">
        <v>257</v>
      </c>
      <c r="N178" s="75" t="s">
        <v>257</v>
      </c>
      <c r="O178" s="84" t="s">
        <v>786</v>
      </c>
      <c r="P178" s="84"/>
      <c r="Q178" s="75" t="s">
        <v>257</v>
      </c>
      <c r="R178" s="75" t="s">
        <v>257</v>
      </c>
      <c r="S178" s="75" t="s">
        <v>257</v>
      </c>
      <c r="T178" s="75" t="s">
        <v>257</v>
      </c>
      <c r="U178" s="75" t="s">
        <v>257</v>
      </c>
      <c r="V178" s="75" t="s">
        <v>257</v>
      </c>
      <c r="W178" s="75"/>
      <c r="X178" s="75" t="s">
        <v>797</v>
      </c>
      <c r="Y178" s="75"/>
      <c r="Z178" s="75"/>
      <c r="AA178" s="75" t="s">
        <v>329</v>
      </c>
      <c r="AB178" s="75"/>
      <c r="AC178" s="75" t="s">
        <v>329</v>
      </c>
    </row>
    <row r="179" spans="1:29" ht="45" customHeight="1" x14ac:dyDescent="0.3">
      <c r="A179" s="75">
        <v>13</v>
      </c>
      <c r="B179" s="74" t="s">
        <v>798</v>
      </c>
      <c r="C179" s="75" t="s">
        <v>799</v>
      </c>
      <c r="D179" s="75" t="s">
        <v>80</v>
      </c>
      <c r="E179" s="127" t="s">
        <v>329</v>
      </c>
      <c r="F179" s="75" t="s">
        <v>329</v>
      </c>
      <c r="G179" s="127">
        <v>2012</v>
      </c>
      <c r="H179" s="144" t="s">
        <v>250</v>
      </c>
      <c r="I179" s="77">
        <v>111583.7</v>
      </c>
      <c r="J179" s="78" t="s">
        <v>796</v>
      </c>
      <c r="K179" s="145"/>
      <c r="L179" s="75" t="s">
        <v>257</v>
      </c>
      <c r="M179" s="75" t="s">
        <v>257</v>
      </c>
      <c r="N179" s="75" t="s">
        <v>257</v>
      </c>
      <c r="O179" s="84" t="s">
        <v>786</v>
      </c>
      <c r="P179" s="84"/>
      <c r="Q179" s="75" t="s">
        <v>257</v>
      </c>
      <c r="R179" s="75" t="s">
        <v>257</v>
      </c>
      <c r="S179" s="75" t="s">
        <v>257</v>
      </c>
      <c r="T179" s="75" t="s">
        <v>257</v>
      </c>
      <c r="U179" s="75" t="s">
        <v>257</v>
      </c>
      <c r="V179" s="75" t="s">
        <v>257</v>
      </c>
      <c r="W179" s="75"/>
      <c r="X179" s="75" t="s">
        <v>257</v>
      </c>
      <c r="Y179" s="75"/>
      <c r="Z179" s="75"/>
      <c r="AA179" s="75" t="s">
        <v>329</v>
      </c>
      <c r="AB179" s="75"/>
      <c r="AC179" s="75" t="s">
        <v>329</v>
      </c>
    </row>
    <row r="180" spans="1:29" ht="45" customHeight="1" x14ac:dyDescent="0.3">
      <c r="A180" s="75">
        <v>17</v>
      </c>
      <c r="B180" s="74" t="s">
        <v>800</v>
      </c>
      <c r="C180" s="84" t="s">
        <v>801</v>
      </c>
      <c r="D180" s="75" t="s">
        <v>80</v>
      </c>
      <c r="E180" s="75" t="s">
        <v>329</v>
      </c>
      <c r="F180" s="84" t="s">
        <v>329</v>
      </c>
      <c r="G180" s="155">
        <v>2012</v>
      </c>
      <c r="H180" s="144" t="s">
        <v>250</v>
      </c>
      <c r="I180" s="77">
        <v>624262.47</v>
      </c>
      <c r="J180" s="78" t="s">
        <v>802</v>
      </c>
      <c r="K180" s="84"/>
      <c r="L180" s="84" t="s">
        <v>803</v>
      </c>
      <c r="M180" s="84" t="s">
        <v>473</v>
      </c>
      <c r="N180" s="84" t="s">
        <v>804</v>
      </c>
      <c r="O180" s="84" t="s">
        <v>786</v>
      </c>
      <c r="P180" s="84"/>
      <c r="Q180" s="84" t="s">
        <v>230</v>
      </c>
      <c r="R180" s="84" t="s">
        <v>230</v>
      </c>
      <c r="S180" s="84" t="s">
        <v>230</v>
      </c>
      <c r="T180" s="84" t="s">
        <v>230</v>
      </c>
      <c r="U180" s="84" t="s">
        <v>230</v>
      </c>
      <c r="V180" s="84" t="s">
        <v>230</v>
      </c>
      <c r="W180" s="84"/>
      <c r="X180" s="84">
        <v>238.14</v>
      </c>
      <c r="Y180" s="84"/>
      <c r="Z180" s="156">
        <v>1</v>
      </c>
      <c r="AA180" s="156" t="s">
        <v>329</v>
      </c>
      <c r="AB180" s="156"/>
      <c r="AC180" s="156" t="s">
        <v>329</v>
      </c>
    </row>
    <row r="181" spans="1:29" ht="45" customHeight="1" x14ac:dyDescent="0.3">
      <c r="A181" s="75">
        <v>18</v>
      </c>
      <c r="B181" s="74" t="s">
        <v>805</v>
      </c>
      <c r="C181" s="84" t="s">
        <v>806</v>
      </c>
      <c r="D181" s="75" t="s">
        <v>80</v>
      </c>
      <c r="E181" s="75" t="s">
        <v>329</v>
      </c>
      <c r="F181" s="84" t="s">
        <v>329</v>
      </c>
      <c r="G181" s="155">
        <v>2012</v>
      </c>
      <c r="H181" s="144" t="s">
        <v>250</v>
      </c>
      <c r="I181" s="77">
        <v>562024.31999999995</v>
      </c>
      <c r="J181" s="78" t="s">
        <v>802</v>
      </c>
      <c r="K181" s="84"/>
      <c r="L181" s="84" t="s">
        <v>803</v>
      </c>
      <c r="M181" s="84" t="s">
        <v>784</v>
      </c>
      <c r="N181" s="84" t="s">
        <v>668</v>
      </c>
      <c r="O181" s="84" t="s">
        <v>786</v>
      </c>
      <c r="P181" s="84"/>
      <c r="Q181" s="84" t="s">
        <v>230</v>
      </c>
      <c r="R181" s="84" t="s">
        <v>230</v>
      </c>
      <c r="S181" s="84" t="s">
        <v>257</v>
      </c>
      <c r="T181" s="84" t="s">
        <v>230</v>
      </c>
      <c r="U181" s="84" t="s">
        <v>230</v>
      </c>
      <c r="V181" s="84" t="s">
        <v>230</v>
      </c>
      <c r="W181" s="84"/>
      <c r="X181" s="84">
        <v>216.56</v>
      </c>
      <c r="Y181" s="84"/>
      <c r="Z181" s="156">
        <v>1</v>
      </c>
      <c r="AA181" s="156" t="s">
        <v>329</v>
      </c>
      <c r="AB181" s="156"/>
      <c r="AC181" s="156" t="s">
        <v>329</v>
      </c>
    </row>
    <row r="182" spans="1:29" ht="45" customHeight="1" x14ac:dyDescent="0.3">
      <c r="A182" s="116">
        <v>19</v>
      </c>
      <c r="B182" s="74" t="s">
        <v>807</v>
      </c>
      <c r="C182" s="84" t="s">
        <v>808</v>
      </c>
      <c r="D182" s="75" t="s">
        <v>80</v>
      </c>
      <c r="E182" s="75" t="s">
        <v>329</v>
      </c>
      <c r="F182" s="84" t="s">
        <v>329</v>
      </c>
      <c r="G182" s="155">
        <v>2012</v>
      </c>
      <c r="H182" s="144" t="s">
        <v>250</v>
      </c>
      <c r="I182" s="77">
        <v>633992.38</v>
      </c>
      <c r="J182" s="78" t="s">
        <v>802</v>
      </c>
      <c r="K182" s="84"/>
      <c r="L182" s="84" t="s">
        <v>803</v>
      </c>
      <c r="M182" s="84" t="s">
        <v>784</v>
      </c>
      <c r="N182" s="84" t="s">
        <v>668</v>
      </c>
      <c r="O182" s="84" t="s">
        <v>786</v>
      </c>
      <c r="P182" s="84"/>
      <c r="Q182" s="84" t="s">
        <v>230</v>
      </c>
      <c r="R182" s="84" t="s">
        <v>230</v>
      </c>
      <c r="S182" s="84" t="s">
        <v>230</v>
      </c>
      <c r="T182" s="84" t="s">
        <v>230</v>
      </c>
      <c r="U182" s="84" t="s">
        <v>230</v>
      </c>
      <c r="V182" s="84" t="s">
        <v>230</v>
      </c>
      <c r="W182" s="84"/>
      <c r="X182" s="84">
        <v>249.87</v>
      </c>
      <c r="Y182" s="84"/>
      <c r="Z182" s="156">
        <v>1</v>
      </c>
      <c r="AA182" s="156" t="s">
        <v>329</v>
      </c>
      <c r="AB182" s="156"/>
      <c r="AC182" s="156" t="s">
        <v>329</v>
      </c>
    </row>
    <row r="183" spans="1:29" ht="45" customHeight="1" x14ac:dyDescent="0.3">
      <c r="A183" s="75">
        <v>20</v>
      </c>
      <c r="B183" s="74" t="s">
        <v>776</v>
      </c>
      <c r="C183" s="84" t="s">
        <v>809</v>
      </c>
      <c r="D183" s="75" t="s">
        <v>80</v>
      </c>
      <c r="E183" s="75" t="s">
        <v>329</v>
      </c>
      <c r="F183" s="84" t="s">
        <v>329</v>
      </c>
      <c r="G183" s="155">
        <v>2012</v>
      </c>
      <c r="H183" s="144" t="s">
        <v>250</v>
      </c>
      <c r="I183" s="77">
        <v>547186.93999999994</v>
      </c>
      <c r="J183" s="78" t="s">
        <v>802</v>
      </c>
      <c r="K183" s="84"/>
      <c r="L183" s="84" t="s">
        <v>803</v>
      </c>
      <c r="M183" s="84" t="s">
        <v>784</v>
      </c>
      <c r="N183" s="84" t="s">
        <v>668</v>
      </c>
      <c r="O183" s="84" t="s">
        <v>786</v>
      </c>
      <c r="P183" s="84"/>
      <c r="Q183" s="84" t="s">
        <v>230</v>
      </c>
      <c r="R183" s="84" t="s">
        <v>230</v>
      </c>
      <c r="S183" s="84" t="s">
        <v>230</v>
      </c>
      <c r="T183" s="84" t="s">
        <v>230</v>
      </c>
      <c r="U183" s="84" t="s">
        <v>230</v>
      </c>
      <c r="V183" s="84" t="s">
        <v>230</v>
      </c>
      <c r="W183" s="84"/>
      <c r="X183" s="84">
        <v>209.45</v>
      </c>
      <c r="Y183" s="84"/>
      <c r="Z183" s="156">
        <v>1</v>
      </c>
      <c r="AA183" s="156" t="s">
        <v>329</v>
      </c>
      <c r="AB183" s="156"/>
      <c r="AC183" s="156" t="s">
        <v>329</v>
      </c>
    </row>
    <row r="184" spans="1:29" ht="45" customHeight="1" x14ac:dyDescent="0.3">
      <c r="A184" s="75">
        <v>28</v>
      </c>
      <c r="B184" s="74" t="s">
        <v>810</v>
      </c>
      <c r="C184" s="84" t="s">
        <v>811</v>
      </c>
      <c r="D184" s="75" t="s">
        <v>80</v>
      </c>
      <c r="E184" s="75" t="s">
        <v>329</v>
      </c>
      <c r="F184" s="75" t="s">
        <v>329</v>
      </c>
      <c r="G184" s="155">
        <v>2012</v>
      </c>
      <c r="H184" s="144" t="s">
        <v>250</v>
      </c>
      <c r="I184" s="77">
        <v>169437.74</v>
      </c>
      <c r="J184" s="157" t="s">
        <v>802</v>
      </c>
      <c r="K184" s="84"/>
      <c r="L184" s="84"/>
      <c r="M184" s="84"/>
      <c r="N184" s="84"/>
      <c r="O184" s="84"/>
      <c r="P184" s="84"/>
      <c r="Q184" s="84"/>
      <c r="R184" s="84"/>
      <c r="S184" s="84"/>
      <c r="T184" s="84"/>
      <c r="U184" s="84"/>
      <c r="V184" s="84"/>
      <c r="W184" s="84"/>
      <c r="X184" s="84"/>
      <c r="Y184" s="84"/>
      <c r="Z184" s="156"/>
      <c r="AA184" s="156"/>
      <c r="AB184" s="156"/>
      <c r="AC184" s="156"/>
    </row>
    <row r="185" spans="1:29" ht="45" customHeight="1" x14ac:dyDescent="0.3">
      <c r="A185" s="116">
        <v>29</v>
      </c>
      <c r="B185" s="74" t="s">
        <v>812</v>
      </c>
      <c r="C185" s="84"/>
      <c r="D185" s="75" t="s">
        <v>80</v>
      </c>
      <c r="E185" s="75" t="s">
        <v>329</v>
      </c>
      <c r="F185" s="75" t="s">
        <v>329</v>
      </c>
      <c r="G185" s="155">
        <v>2012</v>
      </c>
      <c r="H185" s="144" t="s">
        <v>250</v>
      </c>
      <c r="I185" s="77">
        <v>82959.039999999994</v>
      </c>
      <c r="J185" s="157" t="s">
        <v>813</v>
      </c>
      <c r="K185" s="84"/>
      <c r="L185" s="84"/>
      <c r="M185" s="84"/>
      <c r="N185" s="84"/>
      <c r="O185" s="84"/>
      <c r="P185" s="84"/>
      <c r="Q185" s="84"/>
      <c r="R185" s="84"/>
      <c r="S185" s="84"/>
      <c r="T185" s="84"/>
      <c r="U185" s="84"/>
      <c r="V185" s="84"/>
      <c r="W185" s="84"/>
      <c r="X185" s="84"/>
      <c r="Y185" s="84"/>
      <c r="Z185" s="156"/>
      <c r="AA185" s="156"/>
      <c r="AB185" s="156"/>
      <c r="AC185" s="156"/>
    </row>
    <row r="186" spans="1:29" ht="45" customHeight="1" x14ac:dyDescent="0.3">
      <c r="A186" s="58"/>
      <c r="B186" s="57"/>
      <c r="C186" s="58"/>
      <c r="D186" s="58"/>
      <c r="E186" s="58"/>
      <c r="F186" s="2" t="s">
        <v>475</v>
      </c>
      <c r="G186" s="2"/>
      <c r="H186" s="150"/>
      <c r="I186" s="121">
        <f>SUM(I168:I185)</f>
        <v>17044792.48</v>
      </c>
      <c r="J186" s="62"/>
      <c r="K186" s="57"/>
      <c r="L186" s="150"/>
      <c r="M186" s="150"/>
      <c r="N186" s="150"/>
      <c r="O186" s="150"/>
      <c r="P186" s="150"/>
      <c r="Q186" s="150"/>
      <c r="R186" s="150"/>
      <c r="S186" s="150"/>
      <c r="T186" s="150"/>
      <c r="U186" s="150"/>
      <c r="V186" s="150"/>
      <c r="W186" s="150"/>
      <c r="X186" s="150"/>
      <c r="Y186" s="150"/>
      <c r="Z186" s="150"/>
      <c r="AA186" s="150"/>
      <c r="AB186" s="150"/>
      <c r="AC186" s="150"/>
    </row>
    <row r="187" spans="1:29" ht="45" customHeight="1" x14ac:dyDescent="0.3">
      <c r="A187" s="58"/>
      <c r="B187" s="57"/>
      <c r="C187" s="58"/>
      <c r="D187" s="58"/>
      <c r="E187" s="58"/>
      <c r="F187" s="109"/>
      <c r="G187" s="110"/>
      <c r="H187" s="150"/>
      <c r="I187" s="61"/>
      <c r="J187" s="62"/>
      <c r="K187" s="150"/>
      <c r="L187" s="150"/>
      <c r="M187" s="150"/>
      <c r="N187" s="150"/>
      <c r="O187" s="150"/>
      <c r="P187" s="150"/>
      <c r="Q187" s="150"/>
      <c r="R187" s="150"/>
      <c r="S187" s="150"/>
      <c r="T187" s="150"/>
      <c r="U187" s="150"/>
      <c r="V187" s="150"/>
      <c r="W187" s="150"/>
      <c r="X187" s="150"/>
      <c r="Y187" s="150"/>
      <c r="Z187" s="150"/>
      <c r="AA187" s="150"/>
      <c r="AB187" s="150"/>
      <c r="AC187" s="150"/>
    </row>
    <row r="188" spans="1:29" ht="45" customHeight="1" x14ac:dyDescent="0.3">
      <c r="A188" s="64">
        <v>21</v>
      </c>
      <c r="B188" s="113" t="s">
        <v>130</v>
      </c>
      <c r="C188" s="66"/>
      <c r="D188" s="66"/>
      <c r="E188" s="67"/>
      <c r="F188" s="66"/>
      <c r="G188" s="66"/>
      <c r="H188" s="68"/>
      <c r="I188" s="69"/>
      <c r="J188" s="70"/>
      <c r="K188" s="71"/>
      <c r="L188" s="66"/>
      <c r="M188" s="66"/>
      <c r="N188" s="66"/>
      <c r="O188" s="72"/>
      <c r="P188" s="72"/>
      <c r="Q188" s="66"/>
      <c r="R188" s="66"/>
      <c r="S188" s="66"/>
      <c r="T188" s="66"/>
      <c r="U188" s="66"/>
      <c r="V188" s="66"/>
      <c r="W188" s="66"/>
      <c r="X188" s="66"/>
      <c r="Y188" s="66"/>
      <c r="Z188" s="66"/>
      <c r="AA188" s="66"/>
      <c r="AB188" s="66"/>
      <c r="AC188" s="66"/>
    </row>
    <row r="189" spans="1:29" ht="45" customHeight="1" x14ac:dyDescent="0.3">
      <c r="A189" s="116">
        <v>1</v>
      </c>
      <c r="B189" s="117" t="s">
        <v>814</v>
      </c>
      <c r="C189" s="116" t="s">
        <v>815</v>
      </c>
      <c r="D189" s="116" t="s">
        <v>80</v>
      </c>
      <c r="E189" s="73" t="s">
        <v>28</v>
      </c>
      <c r="F189" s="75" t="s">
        <v>80</v>
      </c>
      <c r="G189" s="158" t="s">
        <v>816</v>
      </c>
      <c r="H189" s="144" t="s">
        <v>222</v>
      </c>
      <c r="I189" s="77">
        <v>6271000</v>
      </c>
      <c r="J189" s="78" t="s">
        <v>817</v>
      </c>
      <c r="K189" s="79" t="s">
        <v>818</v>
      </c>
      <c r="L189" s="75" t="s">
        <v>253</v>
      </c>
      <c r="M189" s="75" t="s">
        <v>412</v>
      </c>
      <c r="N189" s="75" t="s">
        <v>819</v>
      </c>
      <c r="O189" s="75" t="s">
        <v>820</v>
      </c>
      <c r="P189" s="75" t="s">
        <v>821</v>
      </c>
      <c r="Q189" s="75" t="s">
        <v>822</v>
      </c>
      <c r="R189" s="75" t="s">
        <v>670</v>
      </c>
      <c r="S189" s="75" t="s">
        <v>233</v>
      </c>
      <c r="T189" s="75" t="s">
        <v>670</v>
      </c>
      <c r="U189" s="75" t="s">
        <v>232</v>
      </c>
      <c r="V189" s="75" t="s">
        <v>670</v>
      </c>
      <c r="W189" s="75"/>
      <c r="X189" s="75" t="s">
        <v>823</v>
      </c>
      <c r="Y189" s="75"/>
      <c r="Z189" s="75">
        <v>4</v>
      </c>
      <c r="AA189" s="75" t="s">
        <v>28</v>
      </c>
      <c r="AB189" s="75"/>
      <c r="AC189" s="75" t="s">
        <v>824</v>
      </c>
    </row>
    <row r="190" spans="1:29" ht="45" customHeight="1" x14ac:dyDescent="0.3">
      <c r="A190" s="75">
        <v>2</v>
      </c>
      <c r="B190" s="74" t="s">
        <v>825</v>
      </c>
      <c r="C190" s="75" t="s">
        <v>815</v>
      </c>
      <c r="D190" s="75" t="s">
        <v>80</v>
      </c>
      <c r="E190" s="127" t="s">
        <v>28</v>
      </c>
      <c r="F190" s="75" t="s">
        <v>80</v>
      </c>
      <c r="G190" s="75">
        <v>1906</v>
      </c>
      <c r="H190" s="144" t="s">
        <v>222</v>
      </c>
      <c r="I190" s="77">
        <v>8384000</v>
      </c>
      <c r="J190" s="78" t="s">
        <v>817</v>
      </c>
      <c r="K190" s="92" t="s">
        <v>818</v>
      </c>
      <c r="L190" s="75" t="s">
        <v>253</v>
      </c>
      <c r="M190" s="75" t="s">
        <v>412</v>
      </c>
      <c r="N190" s="75" t="s">
        <v>819</v>
      </c>
      <c r="O190" s="75" t="s">
        <v>820</v>
      </c>
      <c r="P190" s="74" t="s">
        <v>826</v>
      </c>
      <c r="Q190" s="75" t="s">
        <v>822</v>
      </c>
      <c r="R190" s="75" t="s">
        <v>670</v>
      </c>
      <c r="S190" s="75" t="s">
        <v>233</v>
      </c>
      <c r="T190" s="75" t="s">
        <v>670</v>
      </c>
      <c r="U190" s="75" t="s">
        <v>233</v>
      </c>
      <c r="V190" s="75" t="s">
        <v>670</v>
      </c>
      <c r="W190" s="75"/>
      <c r="X190" s="75" t="s">
        <v>827</v>
      </c>
      <c r="Y190" s="75"/>
      <c r="Z190" s="75">
        <v>4</v>
      </c>
      <c r="AA190" s="75" t="s">
        <v>80</v>
      </c>
      <c r="AB190" s="75"/>
      <c r="AC190" s="75" t="s">
        <v>28</v>
      </c>
    </row>
    <row r="191" spans="1:29" ht="45" customHeight="1" x14ac:dyDescent="0.3">
      <c r="A191" s="58"/>
      <c r="B191" s="57"/>
      <c r="C191" s="58"/>
      <c r="D191" s="58"/>
      <c r="E191" s="58"/>
      <c r="F191" s="2" t="s">
        <v>475</v>
      </c>
      <c r="G191" s="2"/>
      <c r="H191" s="150"/>
      <c r="I191" s="121">
        <f>SUM(I189:I190)</f>
        <v>14655000</v>
      </c>
      <c r="J191" s="62"/>
      <c r="K191" s="150"/>
      <c r="L191" s="150"/>
      <c r="M191" s="150"/>
      <c r="N191" s="150"/>
      <c r="O191" s="150"/>
      <c r="P191" s="150"/>
      <c r="Q191" s="150"/>
      <c r="R191" s="150"/>
      <c r="S191" s="150"/>
      <c r="T191" s="150"/>
      <c r="U191" s="150"/>
      <c r="V191" s="150"/>
      <c r="W191" s="150"/>
      <c r="X191" s="150"/>
      <c r="Y191" s="150"/>
      <c r="Z191" s="150"/>
      <c r="AA191" s="150"/>
      <c r="AB191" s="150"/>
      <c r="AC191" s="150"/>
    </row>
    <row r="192" spans="1:29" ht="45" customHeight="1" x14ac:dyDescent="0.3">
      <c r="A192" s="58"/>
      <c r="B192" s="57"/>
      <c r="C192" s="58"/>
      <c r="D192" s="58"/>
      <c r="E192" s="58"/>
      <c r="F192" s="109"/>
      <c r="G192" s="110"/>
      <c r="H192" s="150"/>
      <c r="I192" s="61"/>
      <c r="J192" s="62"/>
      <c r="K192" s="150"/>
      <c r="L192" s="150"/>
      <c r="M192" s="150"/>
      <c r="N192" s="150"/>
      <c r="O192" s="150"/>
      <c r="P192" s="150"/>
      <c r="Q192" s="150"/>
      <c r="R192" s="150"/>
      <c r="S192" s="150"/>
      <c r="T192" s="150"/>
      <c r="U192" s="150"/>
      <c r="V192" s="150"/>
      <c r="W192" s="150"/>
      <c r="X192" s="150"/>
      <c r="Y192" s="150"/>
      <c r="Z192" s="150"/>
      <c r="AA192" s="150"/>
      <c r="AB192" s="150"/>
      <c r="AC192" s="150"/>
    </row>
    <row r="193" spans="1:29" ht="45" customHeight="1" x14ac:dyDescent="0.3">
      <c r="A193" s="64">
        <v>22</v>
      </c>
      <c r="B193" s="113" t="s">
        <v>136</v>
      </c>
      <c r="C193" s="66"/>
      <c r="D193" s="66"/>
      <c r="E193" s="67"/>
      <c r="F193" s="66"/>
      <c r="G193" s="66"/>
      <c r="H193" s="68"/>
      <c r="I193" s="69"/>
      <c r="J193" s="70"/>
      <c r="K193" s="71"/>
      <c r="L193" s="66"/>
      <c r="M193" s="66"/>
      <c r="N193" s="66"/>
      <c r="O193" s="72"/>
      <c r="P193" s="72"/>
      <c r="Q193" s="66"/>
      <c r="R193" s="66"/>
      <c r="S193" s="66"/>
      <c r="T193" s="66"/>
      <c r="U193" s="66"/>
      <c r="V193" s="66"/>
      <c r="W193" s="66"/>
      <c r="X193" s="66"/>
      <c r="Y193" s="66"/>
      <c r="Z193" s="66"/>
      <c r="AA193" s="66"/>
      <c r="AB193" s="66"/>
      <c r="AC193" s="66"/>
    </row>
    <row r="194" spans="1:29" ht="45" customHeight="1" x14ac:dyDescent="0.3">
      <c r="A194" s="116">
        <v>1</v>
      </c>
      <c r="B194" s="117" t="s">
        <v>828</v>
      </c>
      <c r="C194" s="116" t="s">
        <v>829</v>
      </c>
      <c r="D194" s="116" t="s">
        <v>80</v>
      </c>
      <c r="E194" s="73" t="s">
        <v>329</v>
      </c>
      <c r="F194" s="75" t="s">
        <v>329</v>
      </c>
      <c r="G194" s="75">
        <v>1957</v>
      </c>
      <c r="H194" s="144" t="s">
        <v>222</v>
      </c>
      <c r="I194" s="77">
        <v>13596000</v>
      </c>
      <c r="J194" s="78" t="s">
        <v>830</v>
      </c>
      <c r="K194" s="79" t="s">
        <v>831</v>
      </c>
      <c r="L194" s="75" t="s">
        <v>832</v>
      </c>
      <c r="M194" s="75" t="s">
        <v>833</v>
      </c>
      <c r="N194" s="75" t="s">
        <v>834</v>
      </c>
      <c r="O194" s="75" t="s">
        <v>835</v>
      </c>
      <c r="P194" s="75" t="s">
        <v>836</v>
      </c>
      <c r="Q194" s="75" t="s">
        <v>837</v>
      </c>
      <c r="R194" s="75" t="s">
        <v>838</v>
      </c>
      <c r="S194" s="75" t="s">
        <v>839</v>
      </c>
      <c r="T194" s="75" t="s">
        <v>840</v>
      </c>
      <c r="U194" s="75" t="s">
        <v>841</v>
      </c>
      <c r="V194" s="75" t="s">
        <v>841</v>
      </c>
      <c r="W194" s="75"/>
      <c r="X194" s="75">
        <v>5932.1</v>
      </c>
      <c r="Y194" s="75"/>
      <c r="Z194" s="75">
        <v>4</v>
      </c>
      <c r="AA194" s="75" t="s">
        <v>842</v>
      </c>
      <c r="AB194" s="75"/>
      <c r="AC194" s="75" t="s">
        <v>842</v>
      </c>
    </row>
    <row r="195" spans="1:29" ht="45" customHeight="1" x14ac:dyDescent="0.3">
      <c r="A195" s="75">
        <v>2</v>
      </c>
      <c r="B195" s="74" t="s">
        <v>843</v>
      </c>
      <c r="C195" s="75" t="s">
        <v>844</v>
      </c>
      <c r="D195" s="75" t="s">
        <v>80</v>
      </c>
      <c r="E195" s="75" t="s">
        <v>329</v>
      </c>
      <c r="F195" s="75" t="s">
        <v>329</v>
      </c>
      <c r="G195" s="75">
        <v>2010</v>
      </c>
      <c r="H195" s="144" t="s">
        <v>250</v>
      </c>
      <c r="I195" s="77">
        <v>141673.60999999999</v>
      </c>
      <c r="J195" s="78" t="s">
        <v>830</v>
      </c>
      <c r="K195" s="159" t="s">
        <v>845</v>
      </c>
      <c r="L195" s="75" t="s">
        <v>846</v>
      </c>
      <c r="M195" s="75" t="s">
        <v>847</v>
      </c>
      <c r="N195" s="75" t="s">
        <v>848</v>
      </c>
      <c r="O195" s="75" t="s">
        <v>835</v>
      </c>
      <c r="P195" s="75" t="s">
        <v>849</v>
      </c>
      <c r="Q195" s="75" t="s">
        <v>850</v>
      </c>
      <c r="R195" s="75" t="s">
        <v>850</v>
      </c>
      <c r="S195" s="75" t="s">
        <v>851</v>
      </c>
      <c r="T195" s="75" t="s">
        <v>852</v>
      </c>
      <c r="U195" s="75" t="s">
        <v>853</v>
      </c>
      <c r="V195" s="75" t="s">
        <v>850</v>
      </c>
      <c r="W195" s="75"/>
      <c r="X195" s="75">
        <v>81.400000000000006</v>
      </c>
      <c r="Y195" s="75"/>
      <c r="Z195" s="75">
        <v>1</v>
      </c>
      <c r="AA195" s="75" t="s">
        <v>854</v>
      </c>
      <c r="AB195" s="75"/>
      <c r="AC195" s="75" t="s">
        <v>854</v>
      </c>
    </row>
    <row r="196" spans="1:29" ht="45" customHeight="1" x14ac:dyDescent="0.3">
      <c r="A196" s="75">
        <v>3</v>
      </c>
      <c r="B196" s="74" t="s">
        <v>855</v>
      </c>
      <c r="C196" s="75" t="s">
        <v>856</v>
      </c>
      <c r="D196" s="75" t="s">
        <v>27</v>
      </c>
      <c r="E196" s="75" t="s">
        <v>27</v>
      </c>
      <c r="F196" s="75" t="s">
        <v>27</v>
      </c>
      <c r="G196" s="75">
        <v>2018</v>
      </c>
      <c r="H196" s="144" t="s">
        <v>250</v>
      </c>
      <c r="I196" s="77">
        <v>99992.85</v>
      </c>
      <c r="J196" s="78" t="s">
        <v>830</v>
      </c>
      <c r="K196" s="92"/>
      <c r="L196" s="75" t="s">
        <v>27</v>
      </c>
      <c r="M196" s="75" t="s">
        <v>27</v>
      </c>
      <c r="N196" s="75" t="s">
        <v>27</v>
      </c>
      <c r="O196" s="75"/>
      <c r="P196" s="75"/>
      <c r="Q196" s="75"/>
      <c r="R196" s="75"/>
      <c r="S196" s="75"/>
      <c r="T196" s="75"/>
      <c r="U196" s="75"/>
      <c r="V196" s="75"/>
      <c r="W196" s="75"/>
      <c r="X196" s="75"/>
      <c r="Y196" s="75"/>
      <c r="Z196" s="75"/>
      <c r="AA196" s="75"/>
      <c r="AB196" s="75"/>
      <c r="AC196" s="75"/>
    </row>
    <row r="197" spans="1:29" ht="45" customHeight="1" x14ac:dyDescent="0.3">
      <c r="A197" s="58"/>
      <c r="B197" s="57"/>
      <c r="C197" s="58"/>
      <c r="D197" s="58"/>
      <c r="E197" s="58"/>
      <c r="F197" s="3" t="s">
        <v>475</v>
      </c>
      <c r="G197" s="3"/>
      <c r="H197" s="150"/>
      <c r="I197" s="121">
        <f>SUM(I194:I196)</f>
        <v>13837666.459999999</v>
      </c>
      <c r="J197" s="62"/>
      <c r="K197" s="150"/>
      <c r="L197" s="150"/>
      <c r="M197" s="150"/>
      <c r="N197" s="150"/>
      <c r="O197" s="150"/>
      <c r="P197" s="150"/>
      <c r="Q197" s="150"/>
      <c r="R197" s="150"/>
      <c r="S197" s="150"/>
      <c r="T197" s="150"/>
      <c r="U197" s="150"/>
      <c r="V197" s="150"/>
      <c r="W197" s="150"/>
      <c r="X197" s="150"/>
      <c r="Y197" s="150"/>
      <c r="Z197" s="150"/>
      <c r="AA197" s="150"/>
      <c r="AB197" s="150"/>
      <c r="AC197" s="150"/>
    </row>
    <row r="198" spans="1:29" ht="45" customHeight="1" x14ac:dyDescent="0.3">
      <c r="A198" s="58"/>
      <c r="B198" s="57"/>
      <c r="C198" s="58"/>
      <c r="D198" s="58"/>
      <c r="E198" s="58"/>
      <c r="F198" s="109"/>
      <c r="G198" s="110"/>
      <c r="H198" s="150"/>
      <c r="I198" s="61"/>
      <c r="J198" s="62"/>
      <c r="K198" s="150"/>
      <c r="L198" s="150"/>
      <c r="M198" s="150"/>
      <c r="N198" s="150"/>
      <c r="O198" s="150"/>
      <c r="P198" s="150"/>
      <c r="Q198" s="150"/>
      <c r="R198" s="150"/>
      <c r="S198" s="150"/>
      <c r="T198" s="150"/>
      <c r="U198" s="150"/>
      <c r="V198" s="150"/>
      <c r="W198" s="150"/>
      <c r="X198" s="150"/>
      <c r="Y198" s="150"/>
      <c r="Z198" s="150"/>
      <c r="AA198" s="150"/>
      <c r="AB198" s="150"/>
      <c r="AC198" s="150"/>
    </row>
    <row r="199" spans="1:29" ht="45" customHeight="1" x14ac:dyDescent="0.3">
      <c r="A199" s="64">
        <v>23</v>
      </c>
      <c r="B199" s="113" t="s">
        <v>143</v>
      </c>
      <c r="C199" s="66"/>
      <c r="D199" s="66"/>
      <c r="E199" s="67"/>
      <c r="F199" s="66"/>
      <c r="G199" s="66"/>
      <c r="H199" s="68"/>
      <c r="I199" s="69"/>
      <c r="J199" s="70"/>
      <c r="K199" s="71"/>
      <c r="L199" s="66"/>
      <c r="M199" s="66"/>
      <c r="N199" s="66"/>
      <c r="O199" s="72"/>
      <c r="P199" s="72"/>
      <c r="Q199" s="66"/>
      <c r="R199" s="66"/>
      <c r="S199" s="66"/>
      <c r="T199" s="66"/>
      <c r="U199" s="66"/>
      <c r="V199" s="66"/>
      <c r="W199" s="66"/>
      <c r="X199" s="66"/>
      <c r="Y199" s="66"/>
      <c r="Z199" s="66"/>
      <c r="AA199" s="66"/>
      <c r="AB199" s="66"/>
      <c r="AC199" s="66"/>
    </row>
    <row r="200" spans="1:29" ht="45" customHeight="1" x14ac:dyDescent="0.3">
      <c r="A200" s="116">
        <v>1</v>
      </c>
      <c r="B200" s="117" t="s">
        <v>857</v>
      </c>
      <c r="C200" s="116" t="s">
        <v>711</v>
      </c>
      <c r="D200" s="116" t="s">
        <v>80</v>
      </c>
      <c r="E200" s="73" t="s">
        <v>329</v>
      </c>
      <c r="F200" s="75" t="s">
        <v>329</v>
      </c>
      <c r="G200" s="75">
        <v>1960</v>
      </c>
      <c r="H200" s="144" t="s">
        <v>222</v>
      </c>
      <c r="I200" s="77">
        <v>8932000</v>
      </c>
      <c r="J200" s="78" t="s">
        <v>858</v>
      </c>
      <c r="K200" s="79" t="s">
        <v>859</v>
      </c>
      <c r="L200" s="75" t="s">
        <v>860</v>
      </c>
      <c r="M200" s="75" t="s">
        <v>447</v>
      </c>
      <c r="N200" s="75" t="s">
        <v>861</v>
      </c>
      <c r="O200" s="75" t="s">
        <v>862</v>
      </c>
      <c r="P200" s="75" t="s">
        <v>863</v>
      </c>
      <c r="Q200" s="75" t="s">
        <v>864</v>
      </c>
      <c r="R200" s="75" t="s">
        <v>233</v>
      </c>
      <c r="S200" s="75" t="s">
        <v>865</v>
      </c>
      <c r="T200" s="75" t="s">
        <v>670</v>
      </c>
      <c r="U200" s="75" t="s">
        <v>233</v>
      </c>
      <c r="V200" s="75" t="s">
        <v>233</v>
      </c>
      <c r="W200" s="75"/>
      <c r="X200" s="75">
        <v>3896.92</v>
      </c>
      <c r="Y200" s="75"/>
      <c r="Z200" s="75">
        <v>4</v>
      </c>
      <c r="AA200" s="75" t="s">
        <v>478</v>
      </c>
      <c r="AB200" s="75"/>
      <c r="AC200" s="75" t="s">
        <v>28</v>
      </c>
    </row>
    <row r="201" spans="1:29" ht="45" customHeight="1" x14ac:dyDescent="0.3">
      <c r="A201" s="75">
        <v>2</v>
      </c>
      <c r="B201" s="74" t="s">
        <v>866</v>
      </c>
      <c r="C201" s="75" t="s">
        <v>867</v>
      </c>
      <c r="D201" s="75" t="s">
        <v>80</v>
      </c>
      <c r="E201" s="127" t="s">
        <v>329</v>
      </c>
      <c r="F201" s="75" t="s">
        <v>868</v>
      </c>
      <c r="G201" s="75">
        <v>2006</v>
      </c>
      <c r="H201" s="144" t="s">
        <v>250</v>
      </c>
      <c r="I201" s="77">
        <v>488801.31</v>
      </c>
      <c r="J201" s="78" t="s">
        <v>858</v>
      </c>
      <c r="K201" s="145" t="s">
        <v>869</v>
      </c>
      <c r="L201" s="75"/>
      <c r="M201" s="75"/>
      <c r="N201" s="75"/>
      <c r="O201" s="84"/>
      <c r="P201" s="84"/>
      <c r="Q201" s="75"/>
      <c r="R201" s="75"/>
      <c r="S201" s="75"/>
      <c r="T201" s="75"/>
      <c r="U201" s="75"/>
      <c r="V201" s="75"/>
      <c r="W201" s="75"/>
      <c r="X201" s="75">
        <v>1500</v>
      </c>
      <c r="Y201" s="75"/>
      <c r="Z201" s="75"/>
      <c r="AA201" s="75"/>
      <c r="AB201" s="75"/>
      <c r="AC201" s="75"/>
    </row>
    <row r="202" spans="1:29" ht="45" customHeight="1" x14ac:dyDescent="0.3">
      <c r="A202" s="75">
        <v>3</v>
      </c>
      <c r="B202" s="74" t="s">
        <v>855</v>
      </c>
      <c r="C202" s="75" t="s">
        <v>867</v>
      </c>
      <c r="D202" s="75" t="s">
        <v>80</v>
      </c>
      <c r="E202" s="127" t="s">
        <v>329</v>
      </c>
      <c r="F202" s="75" t="s">
        <v>868</v>
      </c>
      <c r="G202" s="75">
        <v>2015</v>
      </c>
      <c r="H202" s="144" t="s">
        <v>250</v>
      </c>
      <c r="I202" s="77">
        <v>29999.54</v>
      </c>
      <c r="J202" s="78" t="s">
        <v>858</v>
      </c>
      <c r="K202" s="145" t="s">
        <v>869</v>
      </c>
      <c r="L202" s="75"/>
      <c r="M202" s="75"/>
      <c r="N202" s="75"/>
      <c r="O202" s="84"/>
      <c r="P202" s="84"/>
      <c r="Q202" s="75"/>
      <c r="R202" s="75"/>
      <c r="S202" s="75"/>
      <c r="T202" s="75"/>
      <c r="U202" s="75"/>
      <c r="V202" s="75"/>
      <c r="W202" s="75"/>
      <c r="X202" s="75"/>
      <c r="Y202" s="75"/>
      <c r="Z202" s="75"/>
      <c r="AA202" s="75"/>
      <c r="AB202" s="75"/>
      <c r="AC202" s="75"/>
    </row>
    <row r="203" spans="1:29" ht="45" customHeight="1" x14ac:dyDescent="0.3">
      <c r="A203" s="58"/>
      <c r="B203" s="57"/>
      <c r="C203" s="58"/>
      <c r="D203" s="58"/>
      <c r="E203" s="58"/>
      <c r="F203" s="2" t="s">
        <v>475</v>
      </c>
      <c r="G203" s="2"/>
      <c r="H203" s="150"/>
      <c r="I203" s="121">
        <f>SUM(I200:I202)</f>
        <v>9450800.8499999996</v>
      </c>
      <c r="J203" s="62"/>
      <c r="K203" s="150"/>
      <c r="L203" s="150"/>
      <c r="M203" s="150"/>
      <c r="N203" s="150"/>
      <c r="O203" s="150"/>
      <c r="P203" s="150"/>
      <c r="Q203" s="150"/>
      <c r="R203" s="150"/>
      <c r="S203" s="150"/>
      <c r="T203" s="150"/>
      <c r="U203" s="150"/>
      <c r="V203" s="150"/>
      <c r="W203" s="150"/>
      <c r="X203" s="150"/>
      <c r="Y203" s="150"/>
      <c r="Z203" s="150"/>
      <c r="AA203" s="150"/>
      <c r="AB203" s="150"/>
      <c r="AC203" s="150"/>
    </row>
    <row r="204" spans="1:29" ht="45" customHeight="1" x14ac:dyDescent="0.3">
      <c r="A204" s="58"/>
      <c r="B204" s="57"/>
      <c r="C204" s="58"/>
      <c r="D204" s="58"/>
      <c r="E204" s="58"/>
      <c r="F204" s="109"/>
      <c r="G204" s="110"/>
      <c r="H204" s="150"/>
      <c r="I204" s="61"/>
      <c r="J204" s="62"/>
      <c r="K204" s="150"/>
      <c r="L204" s="150"/>
      <c r="M204" s="150"/>
      <c r="N204" s="150"/>
      <c r="O204" s="150"/>
      <c r="P204" s="150"/>
      <c r="Q204" s="150"/>
      <c r="R204" s="150"/>
      <c r="S204" s="150"/>
      <c r="T204" s="150"/>
      <c r="U204" s="150"/>
      <c r="V204" s="150"/>
      <c r="W204" s="150"/>
      <c r="X204" s="150"/>
      <c r="Y204" s="150"/>
      <c r="Z204" s="150"/>
      <c r="AA204" s="150"/>
      <c r="AB204" s="150"/>
      <c r="AC204" s="150"/>
    </row>
    <row r="205" spans="1:29" ht="45" customHeight="1" x14ac:dyDescent="0.3">
      <c r="A205" s="64">
        <v>24</v>
      </c>
      <c r="B205" s="113" t="s">
        <v>147</v>
      </c>
      <c r="C205" s="66"/>
      <c r="D205" s="66"/>
      <c r="E205" s="67"/>
      <c r="F205" s="66"/>
      <c r="G205" s="66"/>
      <c r="H205" s="68"/>
      <c r="I205" s="69"/>
      <c r="J205" s="70"/>
      <c r="K205" s="71"/>
      <c r="L205" s="66"/>
      <c r="M205" s="66"/>
      <c r="N205" s="66"/>
      <c r="O205" s="72"/>
      <c r="P205" s="72"/>
      <c r="Q205" s="66"/>
      <c r="R205" s="66"/>
      <c r="S205" s="66"/>
      <c r="T205" s="66"/>
      <c r="U205" s="66"/>
      <c r="V205" s="66"/>
      <c r="W205" s="66"/>
      <c r="X205" s="66"/>
      <c r="Y205" s="66"/>
      <c r="Z205" s="66"/>
      <c r="AA205" s="66"/>
      <c r="AB205" s="66"/>
      <c r="AC205" s="66"/>
    </row>
    <row r="206" spans="1:29" ht="45" customHeight="1" x14ac:dyDescent="0.3">
      <c r="A206" s="116">
        <v>1</v>
      </c>
      <c r="B206" s="117" t="s">
        <v>870</v>
      </c>
      <c r="C206" s="116" t="s">
        <v>711</v>
      </c>
      <c r="D206" s="116" t="s">
        <v>80</v>
      </c>
      <c r="E206" s="73" t="s">
        <v>28</v>
      </c>
      <c r="F206" s="75" t="s">
        <v>80</v>
      </c>
      <c r="G206" s="75">
        <v>1879</v>
      </c>
      <c r="H206" s="144" t="s">
        <v>222</v>
      </c>
      <c r="I206" s="77">
        <v>6679000</v>
      </c>
      <c r="J206" s="78" t="s">
        <v>871</v>
      </c>
      <c r="K206" s="152" t="s">
        <v>872</v>
      </c>
      <c r="L206" s="75" t="s">
        <v>873</v>
      </c>
      <c r="M206" s="75" t="s">
        <v>874</v>
      </c>
      <c r="N206" s="75" t="s">
        <v>875</v>
      </c>
      <c r="O206" s="84" t="s">
        <v>876</v>
      </c>
      <c r="P206" s="84" t="s">
        <v>877</v>
      </c>
      <c r="Q206" s="75" t="s">
        <v>230</v>
      </c>
      <c r="R206" s="75" t="s">
        <v>230</v>
      </c>
      <c r="S206" s="75" t="s">
        <v>230</v>
      </c>
      <c r="T206" s="75" t="s">
        <v>339</v>
      </c>
      <c r="U206" s="75" t="s">
        <v>233</v>
      </c>
      <c r="V206" s="75" t="s">
        <v>233</v>
      </c>
      <c r="W206" s="75"/>
      <c r="X206" s="75" t="s">
        <v>878</v>
      </c>
      <c r="Y206" s="75"/>
      <c r="Z206" s="75" t="s">
        <v>879</v>
      </c>
      <c r="AA206" s="75" t="s">
        <v>80</v>
      </c>
      <c r="AB206" s="75"/>
      <c r="AC206" s="75" t="s">
        <v>880</v>
      </c>
    </row>
    <row r="207" spans="1:29" ht="45" customHeight="1" x14ac:dyDescent="0.3">
      <c r="A207" s="75">
        <v>2</v>
      </c>
      <c r="B207" s="74" t="s">
        <v>881</v>
      </c>
      <c r="C207" s="75" t="s">
        <v>867</v>
      </c>
      <c r="D207" s="75" t="s">
        <v>80</v>
      </c>
      <c r="E207" s="127" t="s">
        <v>28</v>
      </c>
      <c r="F207" s="75" t="s">
        <v>28</v>
      </c>
      <c r="G207" s="75">
        <v>2009</v>
      </c>
      <c r="H207" s="144" t="s">
        <v>250</v>
      </c>
      <c r="I207" s="77">
        <v>8118379.5599999996</v>
      </c>
      <c r="J207" s="78" t="s">
        <v>871</v>
      </c>
      <c r="K207" s="152" t="s">
        <v>882</v>
      </c>
      <c r="L207" s="75" t="s">
        <v>883</v>
      </c>
      <c r="M207" s="75" t="s">
        <v>884</v>
      </c>
      <c r="N207" s="75" t="s">
        <v>885</v>
      </c>
      <c r="O207" s="84" t="s">
        <v>876</v>
      </c>
      <c r="P207" s="84" t="s">
        <v>886</v>
      </c>
      <c r="Q207" s="75" t="s">
        <v>230</v>
      </c>
      <c r="R207" s="75" t="s">
        <v>230</v>
      </c>
      <c r="S207" s="75" t="s">
        <v>230</v>
      </c>
      <c r="T207" s="75" t="s">
        <v>230</v>
      </c>
      <c r="U207" s="75" t="s">
        <v>230</v>
      </c>
      <c r="V207" s="75" t="s">
        <v>230</v>
      </c>
      <c r="W207" s="75"/>
      <c r="X207" s="75" t="s">
        <v>887</v>
      </c>
      <c r="Y207" s="75"/>
      <c r="Z207" s="75" t="s">
        <v>888</v>
      </c>
      <c r="AA207" s="75" t="s">
        <v>28</v>
      </c>
      <c r="AB207" s="75"/>
      <c r="AC207" s="75" t="s">
        <v>80</v>
      </c>
    </row>
    <row r="208" spans="1:29" ht="45" customHeight="1" x14ac:dyDescent="0.3">
      <c r="A208" s="58"/>
      <c r="B208" s="57"/>
      <c r="C208" s="58"/>
      <c r="D208" s="58"/>
      <c r="E208" s="58"/>
      <c r="F208" s="2" t="s">
        <v>475</v>
      </c>
      <c r="G208" s="2"/>
      <c r="H208" s="150"/>
      <c r="I208" s="121">
        <f>SUM(I206:I207)</f>
        <v>14797379.559999999</v>
      </c>
      <c r="J208" s="62"/>
      <c r="K208" s="150"/>
      <c r="L208" s="150"/>
      <c r="M208" s="150"/>
      <c r="N208" s="150"/>
      <c r="O208" s="150"/>
      <c r="P208" s="150"/>
      <c r="Q208" s="150"/>
      <c r="R208" s="150"/>
      <c r="S208" s="150"/>
      <c r="T208" s="150"/>
      <c r="U208" s="150"/>
      <c r="V208" s="150"/>
      <c r="W208" s="150"/>
      <c r="X208" s="150"/>
      <c r="Y208" s="150"/>
      <c r="Z208" s="150"/>
      <c r="AA208" s="150"/>
      <c r="AB208" s="150"/>
      <c r="AC208" s="150"/>
    </row>
    <row r="209" spans="1:29" ht="45" customHeight="1" x14ac:dyDescent="0.3">
      <c r="A209" s="58"/>
      <c r="B209" s="57"/>
      <c r="C209" s="58"/>
      <c r="D209" s="58"/>
      <c r="E209" s="58"/>
      <c r="F209" s="58"/>
      <c r="G209" s="150"/>
      <c r="H209" s="150"/>
      <c r="I209" s="61"/>
      <c r="J209" s="62"/>
      <c r="K209" s="150"/>
      <c r="L209" s="150"/>
      <c r="M209" s="150"/>
      <c r="N209" s="150"/>
      <c r="O209" s="150"/>
      <c r="P209" s="150"/>
      <c r="Q209" s="150"/>
      <c r="R209" s="150"/>
      <c r="S209" s="150"/>
      <c r="T209" s="150"/>
      <c r="U209" s="150"/>
      <c r="V209" s="150"/>
      <c r="W209" s="150"/>
      <c r="X209" s="150"/>
      <c r="Y209" s="150"/>
      <c r="Z209" s="150"/>
      <c r="AA209" s="150"/>
      <c r="AB209" s="150"/>
      <c r="AC209" s="150"/>
    </row>
    <row r="210" spans="1:29" ht="45" customHeight="1" x14ac:dyDescent="0.3">
      <c r="A210" s="64">
        <v>24</v>
      </c>
      <c r="B210" s="113" t="s">
        <v>889</v>
      </c>
      <c r="C210" s="67"/>
      <c r="D210" s="67"/>
      <c r="E210" s="67"/>
      <c r="F210" s="67"/>
      <c r="G210" s="67"/>
      <c r="H210" s="114"/>
      <c r="I210" s="69"/>
      <c r="J210" s="115"/>
      <c r="K210" s="72"/>
      <c r="L210" s="67"/>
      <c r="M210" s="67"/>
      <c r="N210" s="67"/>
      <c r="O210" s="72"/>
      <c r="P210" s="72"/>
      <c r="Q210" s="67"/>
      <c r="R210" s="67"/>
      <c r="S210" s="67"/>
      <c r="T210" s="67"/>
      <c r="U210" s="67"/>
      <c r="V210" s="67"/>
      <c r="W210" s="67"/>
      <c r="X210" s="67"/>
      <c r="Y210" s="67"/>
      <c r="Z210" s="67"/>
      <c r="AA210" s="67"/>
      <c r="AB210" s="67"/>
      <c r="AC210" s="67"/>
    </row>
    <row r="211" spans="1:29" ht="45" customHeight="1" x14ac:dyDescent="0.3">
      <c r="A211" s="116">
        <v>1</v>
      </c>
      <c r="B211" s="117" t="s">
        <v>890</v>
      </c>
      <c r="C211" s="116" t="s">
        <v>711</v>
      </c>
      <c r="D211" s="116" t="s">
        <v>80</v>
      </c>
      <c r="E211" s="116" t="s">
        <v>329</v>
      </c>
      <c r="F211" s="160" t="s">
        <v>478</v>
      </c>
      <c r="G211" s="160" t="s">
        <v>891</v>
      </c>
      <c r="H211" s="160" t="s">
        <v>892</v>
      </c>
      <c r="I211" s="161">
        <v>9466000</v>
      </c>
      <c r="J211" s="162" t="s">
        <v>893</v>
      </c>
      <c r="K211" s="163" t="s">
        <v>894</v>
      </c>
      <c r="L211" s="160" t="s">
        <v>895</v>
      </c>
      <c r="M211" s="160" t="s">
        <v>896</v>
      </c>
      <c r="N211" s="160" t="s">
        <v>897</v>
      </c>
      <c r="O211" s="160" t="s">
        <v>898</v>
      </c>
      <c r="P211" s="160" t="s">
        <v>899</v>
      </c>
      <c r="Q211" s="160" t="s">
        <v>900</v>
      </c>
      <c r="R211" s="160" t="s">
        <v>230</v>
      </c>
      <c r="S211" s="160" t="s">
        <v>230</v>
      </c>
      <c r="T211" s="160" t="s">
        <v>901</v>
      </c>
      <c r="U211" s="160" t="s">
        <v>230</v>
      </c>
      <c r="V211" s="160" t="s">
        <v>230</v>
      </c>
      <c r="W211" s="160"/>
      <c r="X211" s="117" t="s">
        <v>902</v>
      </c>
      <c r="Y211" s="117"/>
      <c r="Z211" s="117" t="s">
        <v>903</v>
      </c>
      <c r="AA211" s="117" t="s">
        <v>478</v>
      </c>
      <c r="AB211" s="117"/>
      <c r="AC211" s="117" t="s">
        <v>329</v>
      </c>
    </row>
    <row r="212" spans="1:29" ht="45" customHeight="1" x14ac:dyDescent="0.3">
      <c r="A212" s="75">
        <v>2</v>
      </c>
      <c r="B212" s="74" t="s">
        <v>904</v>
      </c>
      <c r="C212" s="75" t="s">
        <v>905</v>
      </c>
      <c r="D212" s="75" t="s">
        <v>80</v>
      </c>
      <c r="E212" s="75" t="s">
        <v>329</v>
      </c>
      <c r="F212" s="84" t="s">
        <v>329</v>
      </c>
      <c r="G212" s="74">
        <v>2003</v>
      </c>
      <c r="H212" s="74" t="s">
        <v>906</v>
      </c>
      <c r="I212" s="77">
        <v>1422068.61</v>
      </c>
      <c r="J212" s="78" t="s">
        <v>893</v>
      </c>
      <c r="K212" s="145" t="s">
        <v>907</v>
      </c>
      <c r="L212" s="84" t="s">
        <v>908</v>
      </c>
      <c r="M212" s="84" t="s">
        <v>909</v>
      </c>
      <c r="N212" s="84" t="s">
        <v>910</v>
      </c>
      <c r="O212" s="160" t="s">
        <v>911</v>
      </c>
      <c r="P212" s="84" t="s">
        <v>912</v>
      </c>
      <c r="Q212" s="84" t="s">
        <v>230</v>
      </c>
      <c r="R212" s="84" t="s">
        <v>230</v>
      </c>
      <c r="S212" s="84" t="s">
        <v>913</v>
      </c>
      <c r="T212" s="84" t="s">
        <v>339</v>
      </c>
      <c r="U212" s="164" t="s">
        <v>232</v>
      </c>
      <c r="V212" s="84" t="s">
        <v>230</v>
      </c>
      <c r="W212" s="84"/>
      <c r="X212" s="74" t="s">
        <v>914</v>
      </c>
      <c r="Y212" s="74"/>
      <c r="Z212" s="74" t="s">
        <v>915</v>
      </c>
      <c r="AA212" s="74" t="s">
        <v>329</v>
      </c>
      <c r="AB212" s="74"/>
      <c r="AC212" s="74" t="s">
        <v>329</v>
      </c>
    </row>
    <row r="213" spans="1:29" ht="45" customHeight="1" x14ac:dyDescent="0.3">
      <c r="A213" s="58"/>
      <c r="B213" s="57"/>
      <c r="C213" s="58"/>
      <c r="D213" s="58"/>
      <c r="E213" s="58"/>
      <c r="F213" s="3" t="s">
        <v>475</v>
      </c>
      <c r="G213" s="3"/>
      <c r="H213" s="150"/>
      <c r="I213" s="121">
        <f>SUM(I211:I212)</f>
        <v>10888068.609999999</v>
      </c>
      <c r="J213" s="62"/>
      <c r="K213" s="150"/>
      <c r="L213" s="150"/>
      <c r="M213" s="150"/>
      <c r="N213" s="150"/>
      <c r="O213" s="150"/>
      <c r="P213" s="150"/>
      <c r="Q213" s="150"/>
      <c r="R213" s="150"/>
      <c r="S213" s="150"/>
      <c r="T213" s="150"/>
      <c r="U213" s="150"/>
      <c r="V213" s="150"/>
      <c r="W213" s="150"/>
      <c r="X213" s="150"/>
      <c r="Y213" s="150"/>
      <c r="Z213" s="150"/>
      <c r="AA213" s="150"/>
      <c r="AB213" s="150"/>
      <c r="AC213" s="150"/>
    </row>
    <row r="214" spans="1:29" ht="45" customHeight="1" x14ac:dyDescent="0.3">
      <c r="A214" s="58"/>
      <c r="B214" s="57"/>
      <c r="C214" s="58"/>
      <c r="D214" s="58"/>
      <c r="E214" s="58"/>
      <c r="F214" s="58"/>
      <c r="G214" s="150"/>
      <c r="H214" s="150"/>
      <c r="I214" s="61"/>
      <c r="J214" s="62"/>
      <c r="K214" s="150"/>
      <c r="L214" s="150"/>
      <c r="M214" s="150"/>
      <c r="N214" s="150"/>
      <c r="O214" s="150"/>
      <c r="P214" s="150"/>
      <c r="Q214" s="150"/>
      <c r="R214" s="150"/>
      <c r="S214" s="150"/>
      <c r="T214" s="150"/>
      <c r="U214" s="150"/>
      <c r="V214" s="150"/>
      <c r="W214" s="150"/>
      <c r="X214" s="150"/>
      <c r="Y214" s="150"/>
      <c r="Z214" s="150"/>
      <c r="AA214" s="150"/>
      <c r="AB214" s="150"/>
      <c r="AC214" s="150"/>
    </row>
    <row r="215" spans="1:29" ht="45" customHeight="1" x14ac:dyDescent="0.3">
      <c r="A215" s="64">
        <v>25</v>
      </c>
      <c r="B215" s="113" t="s">
        <v>916</v>
      </c>
      <c r="C215" s="66"/>
      <c r="D215" s="66"/>
      <c r="E215" s="67"/>
      <c r="F215" s="66"/>
      <c r="G215" s="66"/>
      <c r="H215" s="68"/>
      <c r="I215" s="69"/>
      <c r="J215" s="70"/>
      <c r="K215" s="71"/>
      <c r="L215" s="66"/>
      <c r="M215" s="66"/>
      <c r="N215" s="66"/>
      <c r="O215" s="72"/>
      <c r="P215" s="72"/>
      <c r="Q215" s="66"/>
      <c r="R215" s="66"/>
      <c r="S215" s="66"/>
      <c r="T215" s="66"/>
      <c r="U215" s="66"/>
      <c r="V215" s="66"/>
      <c r="W215" s="66"/>
      <c r="X215" s="66"/>
      <c r="Y215" s="66"/>
      <c r="Z215" s="66"/>
      <c r="AA215" s="66"/>
      <c r="AB215" s="66"/>
      <c r="AC215" s="165"/>
    </row>
    <row r="216" spans="1:29" ht="45" customHeight="1" x14ac:dyDescent="0.3">
      <c r="A216" s="75">
        <v>1</v>
      </c>
      <c r="B216" s="74" t="s">
        <v>917</v>
      </c>
      <c r="C216" s="75" t="s">
        <v>918</v>
      </c>
      <c r="D216" s="75" t="s">
        <v>80</v>
      </c>
      <c r="E216" s="75" t="s">
        <v>329</v>
      </c>
      <c r="F216" s="75" t="s">
        <v>329</v>
      </c>
      <c r="G216" s="75">
        <v>1955</v>
      </c>
      <c r="H216" s="144" t="s">
        <v>222</v>
      </c>
      <c r="I216" s="77">
        <v>4515000</v>
      </c>
      <c r="J216" s="78" t="s">
        <v>919</v>
      </c>
      <c r="K216" s="535" t="s">
        <v>920</v>
      </c>
      <c r="L216" s="75" t="s">
        <v>489</v>
      </c>
      <c r="M216" s="75" t="s">
        <v>606</v>
      </c>
      <c r="N216" s="75" t="s">
        <v>921</v>
      </c>
      <c r="O216" s="75"/>
      <c r="P216" s="75" t="s">
        <v>922</v>
      </c>
      <c r="Q216" s="75" t="s">
        <v>230</v>
      </c>
      <c r="R216" s="75" t="s">
        <v>230</v>
      </c>
      <c r="S216" s="75" t="s">
        <v>230</v>
      </c>
      <c r="T216" s="75" t="s">
        <v>230</v>
      </c>
      <c r="U216" s="75" t="s">
        <v>230</v>
      </c>
      <c r="V216" s="75" t="s">
        <v>230</v>
      </c>
      <c r="W216" s="75"/>
      <c r="X216" s="75">
        <v>1970</v>
      </c>
      <c r="Y216" s="75"/>
      <c r="Z216" s="75">
        <v>3</v>
      </c>
      <c r="AA216" s="75" t="s">
        <v>478</v>
      </c>
      <c r="AB216" s="75"/>
      <c r="AC216" s="75" t="s">
        <v>478</v>
      </c>
    </row>
    <row r="217" spans="1:29" ht="45" customHeight="1" x14ac:dyDescent="0.3">
      <c r="A217" s="75">
        <v>2</v>
      </c>
      <c r="B217" s="74" t="s">
        <v>923</v>
      </c>
      <c r="C217" s="75" t="s">
        <v>918</v>
      </c>
      <c r="D217" s="75" t="s">
        <v>80</v>
      </c>
      <c r="E217" s="75" t="s">
        <v>329</v>
      </c>
      <c r="F217" s="75" t="s">
        <v>329</v>
      </c>
      <c r="G217" s="75">
        <v>1955</v>
      </c>
      <c r="H217" s="144" t="s">
        <v>222</v>
      </c>
      <c r="I217" s="77">
        <v>173000</v>
      </c>
      <c r="J217" s="78" t="s">
        <v>919</v>
      </c>
      <c r="K217" s="535"/>
      <c r="L217" s="75" t="s">
        <v>489</v>
      </c>
      <c r="M217" s="75" t="s">
        <v>606</v>
      </c>
      <c r="N217" s="75" t="s">
        <v>921</v>
      </c>
      <c r="O217" s="75"/>
      <c r="P217" s="75" t="s">
        <v>257</v>
      </c>
      <c r="Q217" s="75" t="s">
        <v>230</v>
      </c>
      <c r="R217" s="75" t="s">
        <v>230</v>
      </c>
      <c r="S217" s="75" t="s">
        <v>230</v>
      </c>
      <c r="T217" s="75" t="s">
        <v>230</v>
      </c>
      <c r="U217" s="75" t="s">
        <v>230</v>
      </c>
      <c r="V217" s="75" t="s">
        <v>230</v>
      </c>
      <c r="W217" s="75"/>
      <c r="X217" s="75">
        <v>91.85</v>
      </c>
      <c r="Y217" s="75"/>
      <c r="Z217" s="75">
        <v>1</v>
      </c>
      <c r="AA217" s="75" t="s">
        <v>329</v>
      </c>
      <c r="AB217" s="75"/>
      <c r="AC217" s="75" t="s">
        <v>329</v>
      </c>
    </row>
    <row r="218" spans="1:29" ht="45" customHeight="1" x14ac:dyDescent="0.3">
      <c r="A218" s="75">
        <v>3</v>
      </c>
      <c r="B218" s="74" t="s">
        <v>924</v>
      </c>
      <c r="C218" s="75" t="s">
        <v>918</v>
      </c>
      <c r="D218" s="75" t="s">
        <v>80</v>
      </c>
      <c r="E218" s="75" t="s">
        <v>329</v>
      </c>
      <c r="F218" s="75" t="s">
        <v>329</v>
      </c>
      <c r="G218" s="75">
        <v>2011</v>
      </c>
      <c r="H218" s="144" t="s">
        <v>250</v>
      </c>
      <c r="I218" s="77">
        <v>1203437.97</v>
      </c>
      <c r="J218" s="78" t="s">
        <v>919</v>
      </c>
      <c r="K218" s="535"/>
      <c r="L218" s="75" t="s">
        <v>257</v>
      </c>
      <c r="M218" s="75" t="s">
        <v>257</v>
      </c>
      <c r="N218" s="75" t="s">
        <v>257</v>
      </c>
      <c r="O218" s="84"/>
      <c r="P218" s="75" t="s">
        <v>257</v>
      </c>
      <c r="Q218" s="75" t="s">
        <v>230</v>
      </c>
      <c r="R218" s="75" t="s">
        <v>230</v>
      </c>
      <c r="S218" s="75" t="s">
        <v>230</v>
      </c>
      <c r="T218" s="75" t="s">
        <v>230</v>
      </c>
      <c r="U218" s="75" t="s">
        <v>230</v>
      </c>
      <c r="V218" s="75" t="s">
        <v>230</v>
      </c>
      <c r="W218" s="75"/>
      <c r="X218" s="75">
        <v>62.6</v>
      </c>
      <c r="Y218" s="75"/>
      <c r="Z218" s="75">
        <v>1</v>
      </c>
      <c r="AA218" s="75" t="s">
        <v>329</v>
      </c>
      <c r="AB218" s="75"/>
      <c r="AC218" s="75" t="s">
        <v>329</v>
      </c>
    </row>
    <row r="219" spans="1:29" ht="45" customHeight="1" x14ac:dyDescent="0.3">
      <c r="A219" s="75">
        <v>4</v>
      </c>
      <c r="B219" s="74" t="s">
        <v>925</v>
      </c>
      <c r="C219" s="75" t="s">
        <v>918</v>
      </c>
      <c r="D219" s="75" t="s">
        <v>80</v>
      </c>
      <c r="E219" s="75" t="s">
        <v>329</v>
      </c>
      <c r="F219" s="75" t="s">
        <v>329</v>
      </c>
      <c r="G219" s="75">
        <v>2018</v>
      </c>
      <c r="H219" s="144" t="s">
        <v>250</v>
      </c>
      <c r="I219" s="77">
        <v>50000</v>
      </c>
      <c r="J219" s="78" t="s">
        <v>919</v>
      </c>
      <c r="K219" s="79"/>
      <c r="L219" s="75" t="s">
        <v>257</v>
      </c>
      <c r="M219" s="75" t="s">
        <v>257</v>
      </c>
      <c r="N219" s="75" t="s">
        <v>257</v>
      </c>
      <c r="O219" s="84"/>
      <c r="P219" s="75"/>
      <c r="Q219" s="75" t="s">
        <v>257</v>
      </c>
      <c r="R219" s="75" t="s">
        <v>257</v>
      </c>
      <c r="S219" s="75" t="s">
        <v>257</v>
      </c>
      <c r="T219" s="75" t="s">
        <v>257</v>
      </c>
      <c r="U219" s="75" t="s">
        <v>257</v>
      </c>
      <c r="V219" s="75" t="s">
        <v>257</v>
      </c>
      <c r="W219" s="75"/>
      <c r="X219" s="75">
        <v>30</v>
      </c>
      <c r="Y219" s="75"/>
      <c r="Z219" s="75">
        <v>0</v>
      </c>
      <c r="AA219" s="75" t="s">
        <v>27</v>
      </c>
      <c r="AB219" s="75"/>
      <c r="AC219" s="75" t="s">
        <v>27</v>
      </c>
    </row>
    <row r="220" spans="1:29" ht="45" customHeight="1" x14ac:dyDescent="0.3">
      <c r="A220" s="75">
        <v>5</v>
      </c>
      <c r="B220" s="74" t="s">
        <v>926</v>
      </c>
      <c r="C220" s="75" t="s">
        <v>918</v>
      </c>
      <c r="D220" s="75" t="s">
        <v>80</v>
      </c>
      <c r="E220" s="75" t="s">
        <v>329</v>
      </c>
      <c r="F220" s="75" t="s">
        <v>329</v>
      </c>
      <c r="G220" s="75">
        <v>2017</v>
      </c>
      <c r="H220" s="144" t="s">
        <v>250</v>
      </c>
      <c r="I220" s="77">
        <v>30000</v>
      </c>
      <c r="J220" s="78" t="s">
        <v>919</v>
      </c>
      <c r="K220" s="79"/>
      <c r="L220" s="75" t="s">
        <v>257</v>
      </c>
      <c r="M220" s="75" t="s">
        <v>257</v>
      </c>
      <c r="N220" s="75" t="s">
        <v>927</v>
      </c>
      <c r="O220" s="84"/>
      <c r="P220" s="75"/>
      <c r="Q220" s="75" t="s">
        <v>339</v>
      </c>
      <c r="R220" s="75" t="s">
        <v>257</v>
      </c>
      <c r="S220" s="75" t="s">
        <v>257</v>
      </c>
      <c r="T220" s="75" t="s">
        <v>257</v>
      </c>
      <c r="U220" s="75" t="s">
        <v>257</v>
      </c>
      <c r="V220" s="75" t="s">
        <v>257</v>
      </c>
      <c r="W220" s="75"/>
      <c r="X220" s="75">
        <v>32</v>
      </c>
      <c r="Y220" s="75"/>
      <c r="Z220" s="75">
        <v>1</v>
      </c>
      <c r="AA220" s="75" t="s">
        <v>28</v>
      </c>
      <c r="AB220" s="75"/>
      <c r="AC220" s="75" t="s">
        <v>28</v>
      </c>
    </row>
    <row r="221" spans="1:29" ht="45" customHeight="1" x14ac:dyDescent="0.3">
      <c r="A221" s="58"/>
      <c r="B221" s="57"/>
      <c r="C221" s="58"/>
      <c r="D221" s="58"/>
      <c r="E221" s="58"/>
      <c r="F221" s="3" t="s">
        <v>475</v>
      </c>
      <c r="G221" s="3"/>
      <c r="H221" s="150"/>
      <c r="I221" s="121">
        <f>SUM(I216:I220)</f>
        <v>5971437.9699999997</v>
      </c>
      <c r="J221" s="62"/>
      <c r="K221" s="150"/>
      <c r="L221" s="150"/>
      <c r="M221" s="150"/>
      <c r="N221" s="150"/>
      <c r="O221" s="150"/>
      <c r="P221" s="150"/>
      <c r="Q221" s="150"/>
      <c r="R221" s="150"/>
      <c r="S221" s="150"/>
      <c r="T221" s="150"/>
      <c r="U221" s="150"/>
      <c r="V221" s="150"/>
      <c r="W221" s="150"/>
      <c r="X221" s="150"/>
      <c r="Y221" s="150"/>
      <c r="Z221" s="150"/>
      <c r="AA221" s="150"/>
      <c r="AB221" s="150"/>
      <c r="AC221" s="150"/>
    </row>
    <row r="222" spans="1:29" ht="45" customHeight="1" x14ac:dyDescent="0.3">
      <c r="A222" s="58"/>
      <c r="B222" s="57"/>
      <c r="C222" s="58"/>
      <c r="D222" s="58"/>
      <c r="E222" s="58"/>
      <c r="F222" s="109"/>
      <c r="G222" s="110"/>
      <c r="H222" s="150"/>
      <c r="I222" s="61"/>
      <c r="J222" s="62"/>
      <c r="K222" s="150"/>
      <c r="L222" s="150"/>
      <c r="M222" s="150"/>
      <c r="N222" s="150"/>
      <c r="O222" s="150"/>
      <c r="P222" s="150"/>
      <c r="Q222" s="150"/>
      <c r="R222" s="150"/>
      <c r="S222" s="150"/>
      <c r="T222" s="150"/>
      <c r="U222" s="150"/>
      <c r="V222" s="150"/>
      <c r="W222" s="150"/>
      <c r="X222" s="150"/>
      <c r="Y222" s="150"/>
      <c r="Z222" s="150"/>
      <c r="AA222" s="150"/>
      <c r="AB222" s="150"/>
      <c r="AC222" s="150"/>
    </row>
    <row r="223" spans="1:29" ht="45" customHeight="1" x14ac:dyDescent="0.3">
      <c r="A223" s="64">
        <v>26</v>
      </c>
      <c r="B223" s="113" t="s">
        <v>161</v>
      </c>
      <c r="C223" s="166"/>
      <c r="D223" s="67"/>
      <c r="E223" s="67"/>
      <c r="F223" s="67"/>
      <c r="G223" s="67"/>
      <c r="H223" s="67"/>
      <c r="I223" s="69"/>
      <c r="J223" s="115"/>
      <c r="K223" s="67"/>
      <c r="L223" s="67"/>
      <c r="M223" s="67"/>
      <c r="N223" s="67"/>
      <c r="O223" s="67"/>
      <c r="P223" s="67"/>
      <c r="Q223" s="67"/>
      <c r="R223" s="67"/>
      <c r="S223" s="67"/>
      <c r="T223" s="67"/>
      <c r="U223" s="67"/>
      <c r="V223" s="67"/>
      <c r="W223" s="67"/>
      <c r="X223" s="67"/>
      <c r="Y223" s="67"/>
      <c r="Z223" s="67"/>
      <c r="AA223" s="67"/>
      <c r="AB223" s="67"/>
      <c r="AC223" s="67"/>
    </row>
    <row r="224" spans="1:29" ht="45" customHeight="1" x14ac:dyDescent="0.3">
      <c r="A224" s="116">
        <v>1</v>
      </c>
      <c r="B224" s="117" t="s">
        <v>928</v>
      </c>
      <c r="C224" s="116" t="s">
        <v>890</v>
      </c>
      <c r="D224" s="116" t="s">
        <v>80</v>
      </c>
      <c r="E224" s="73" t="s">
        <v>329</v>
      </c>
      <c r="F224" s="116" t="s">
        <v>329</v>
      </c>
      <c r="G224" s="75">
        <v>1956</v>
      </c>
      <c r="H224" s="144" t="s">
        <v>222</v>
      </c>
      <c r="I224" s="77">
        <v>1375000</v>
      </c>
      <c r="J224" s="78" t="s">
        <v>929</v>
      </c>
      <c r="K224" s="79" t="s">
        <v>930</v>
      </c>
      <c r="L224" s="75" t="s">
        <v>253</v>
      </c>
      <c r="M224" s="75" t="s">
        <v>294</v>
      </c>
      <c r="N224" s="75" t="s">
        <v>931</v>
      </c>
      <c r="O224" s="75" t="s">
        <v>932</v>
      </c>
      <c r="P224" s="75" t="s">
        <v>933</v>
      </c>
      <c r="Q224" s="75" t="s">
        <v>233</v>
      </c>
      <c r="R224" s="75" t="s">
        <v>233</v>
      </c>
      <c r="S224" s="75" t="s">
        <v>670</v>
      </c>
      <c r="T224" s="75" t="s">
        <v>670</v>
      </c>
      <c r="U224" s="75" t="s">
        <v>670</v>
      </c>
      <c r="V224" s="75" t="s">
        <v>233</v>
      </c>
      <c r="W224" s="75"/>
      <c r="X224" s="75">
        <v>600</v>
      </c>
      <c r="Y224" s="75"/>
      <c r="Z224" s="75">
        <v>3</v>
      </c>
      <c r="AA224" s="75" t="s">
        <v>234</v>
      </c>
      <c r="AB224" s="75"/>
      <c r="AC224" s="75" t="s">
        <v>329</v>
      </c>
    </row>
    <row r="225" spans="1:29" ht="45" customHeight="1" x14ac:dyDescent="0.3">
      <c r="A225" s="116">
        <v>2</v>
      </c>
      <c r="B225" s="74" t="s">
        <v>934</v>
      </c>
      <c r="C225" s="84"/>
      <c r="D225" s="160" t="s">
        <v>80</v>
      </c>
      <c r="E225" s="167" t="s">
        <v>329</v>
      </c>
      <c r="F225" s="84" t="s">
        <v>329</v>
      </c>
      <c r="G225" s="84">
        <v>2010</v>
      </c>
      <c r="H225" s="168" t="s">
        <v>250</v>
      </c>
      <c r="I225" s="77">
        <v>170300</v>
      </c>
      <c r="J225" s="78"/>
      <c r="K225" s="169"/>
      <c r="L225" s="84"/>
      <c r="M225" s="84"/>
      <c r="N225" s="84"/>
      <c r="O225" s="84"/>
      <c r="P225" s="84"/>
      <c r="Q225" s="84"/>
      <c r="R225" s="84"/>
      <c r="S225" s="84"/>
      <c r="T225" s="84"/>
      <c r="U225" s="84"/>
      <c r="V225" s="84"/>
      <c r="W225" s="84"/>
      <c r="X225" s="84"/>
      <c r="Y225" s="84"/>
      <c r="Z225" s="84"/>
      <c r="AA225" s="84"/>
      <c r="AB225" s="84"/>
      <c r="AC225" s="84"/>
    </row>
    <row r="226" spans="1:29" ht="45" customHeight="1" x14ac:dyDescent="0.3">
      <c r="A226" s="58"/>
      <c r="B226" s="57"/>
      <c r="C226" s="58"/>
      <c r="D226" s="58"/>
      <c r="E226" s="58"/>
      <c r="F226" s="2" t="s">
        <v>475</v>
      </c>
      <c r="G226" s="2"/>
      <c r="H226" s="170"/>
      <c r="I226" s="121">
        <f>SUM(I224:I225)</f>
        <v>1545300</v>
      </c>
      <c r="J226" s="62"/>
      <c r="K226" s="171"/>
      <c r="L226" s="150"/>
      <c r="M226" s="150"/>
      <c r="N226" s="150"/>
      <c r="O226" s="150"/>
      <c r="P226" s="150"/>
      <c r="Q226" s="150"/>
      <c r="R226" s="150"/>
      <c r="S226" s="150"/>
      <c r="T226" s="150"/>
      <c r="U226" s="150"/>
      <c r="V226" s="150"/>
      <c r="W226" s="150"/>
      <c r="X226" s="150"/>
      <c r="Y226" s="150"/>
      <c r="Z226" s="150"/>
      <c r="AA226" s="150"/>
      <c r="AB226" s="150"/>
      <c r="AC226" s="150"/>
    </row>
    <row r="227" spans="1:29" ht="45" customHeight="1" x14ac:dyDescent="0.3">
      <c r="A227" s="58"/>
      <c r="B227" s="57"/>
      <c r="C227" s="58"/>
      <c r="D227" s="58"/>
      <c r="E227" s="58"/>
      <c r="F227" s="58"/>
      <c r="G227" s="150"/>
      <c r="H227" s="58"/>
      <c r="I227" s="61"/>
      <c r="J227" s="62"/>
      <c r="K227" s="150"/>
      <c r="L227" s="150"/>
      <c r="M227" s="150"/>
      <c r="N227" s="150"/>
      <c r="O227" s="150"/>
      <c r="P227" s="150"/>
      <c r="Q227" s="150"/>
      <c r="R227" s="150"/>
      <c r="S227" s="150"/>
      <c r="T227" s="150"/>
      <c r="U227" s="150"/>
      <c r="V227" s="150"/>
      <c r="W227" s="150"/>
      <c r="X227" s="150"/>
      <c r="Y227" s="150"/>
      <c r="Z227" s="150"/>
      <c r="AA227" s="150"/>
      <c r="AB227" s="150"/>
      <c r="AC227" s="150"/>
    </row>
    <row r="228" spans="1:29" ht="45" customHeight="1" x14ac:dyDescent="0.3">
      <c r="A228" s="64">
        <v>27</v>
      </c>
      <c r="B228" s="113" t="s">
        <v>166</v>
      </c>
      <c r="C228" s="166"/>
      <c r="D228" s="67"/>
      <c r="E228" s="67"/>
      <c r="F228" s="67"/>
      <c r="G228" s="67"/>
      <c r="H228" s="114"/>
      <c r="I228" s="69"/>
      <c r="J228" s="115"/>
      <c r="K228" s="72"/>
      <c r="L228" s="67"/>
      <c r="M228" s="67"/>
      <c r="N228" s="67"/>
      <c r="O228" s="72"/>
      <c r="P228" s="72"/>
      <c r="Q228" s="67"/>
      <c r="R228" s="67"/>
      <c r="S228" s="67"/>
      <c r="T228" s="67"/>
      <c r="U228" s="67"/>
      <c r="V228" s="67"/>
      <c r="W228" s="67"/>
      <c r="X228" s="67"/>
      <c r="Y228" s="67"/>
      <c r="Z228" s="67"/>
      <c r="AA228" s="67"/>
      <c r="AB228" s="67"/>
      <c r="AC228" s="67"/>
    </row>
    <row r="229" spans="1:29" ht="45" customHeight="1" x14ac:dyDescent="0.3">
      <c r="A229" s="116">
        <v>1</v>
      </c>
      <c r="B229" s="117" t="s">
        <v>935</v>
      </c>
      <c r="C229" s="116" t="s">
        <v>936</v>
      </c>
      <c r="D229" s="116" t="s">
        <v>80</v>
      </c>
      <c r="E229" s="73" t="s">
        <v>329</v>
      </c>
      <c r="F229" s="116" t="s">
        <v>478</v>
      </c>
      <c r="G229" s="75">
        <v>1910</v>
      </c>
      <c r="H229" s="144" t="s">
        <v>222</v>
      </c>
      <c r="I229" s="77">
        <v>9722000</v>
      </c>
      <c r="J229" s="78" t="s">
        <v>937</v>
      </c>
      <c r="K229" s="79" t="s">
        <v>938</v>
      </c>
      <c r="L229" s="75" t="s">
        <v>939</v>
      </c>
      <c r="M229" s="75" t="s">
        <v>940</v>
      </c>
      <c r="N229" s="75" t="s">
        <v>941</v>
      </c>
      <c r="O229" s="75" t="s">
        <v>942</v>
      </c>
      <c r="P229" s="75" t="s">
        <v>943</v>
      </c>
      <c r="Q229" s="75" t="s">
        <v>230</v>
      </c>
      <c r="R229" s="75" t="s">
        <v>230</v>
      </c>
      <c r="S229" s="75" t="s">
        <v>230</v>
      </c>
      <c r="T229" s="75" t="s">
        <v>944</v>
      </c>
      <c r="U229" s="75" t="s">
        <v>945</v>
      </c>
      <c r="V229" s="75" t="s">
        <v>233</v>
      </c>
      <c r="W229" s="75"/>
      <c r="X229" s="75">
        <v>1992.38</v>
      </c>
      <c r="Y229" s="75"/>
      <c r="Z229" s="75" t="s">
        <v>946</v>
      </c>
      <c r="AA229" s="75" t="s">
        <v>947</v>
      </c>
      <c r="AB229" s="75"/>
      <c r="AC229" s="75" t="s">
        <v>329</v>
      </c>
    </row>
    <row r="230" spans="1:29" ht="45" customHeight="1" x14ac:dyDescent="0.3">
      <c r="A230" s="75">
        <v>2</v>
      </c>
      <c r="B230" s="74" t="s">
        <v>948</v>
      </c>
      <c r="C230" s="75" t="s">
        <v>268</v>
      </c>
      <c r="D230" s="75" t="s">
        <v>80</v>
      </c>
      <c r="E230" s="127" t="s">
        <v>329</v>
      </c>
      <c r="F230" s="75" t="s">
        <v>329</v>
      </c>
      <c r="G230" s="75">
        <v>1910</v>
      </c>
      <c r="H230" s="144" t="s">
        <v>222</v>
      </c>
      <c r="I230" s="77">
        <v>213000</v>
      </c>
      <c r="J230" s="78" t="s">
        <v>949</v>
      </c>
      <c r="K230" s="92" t="s">
        <v>950</v>
      </c>
      <c r="L230" s="75" t="s">
        <v>253</v>
      </c>
      <c r="M230" s="75" t="s">
        <v>481</v>
      </c>
      <c r="N230" s="75" t="s">
        <v>951</v>
      </c>
      <c r="O230" s="75" t="s">
        <v>952</v>
      </c>
      <c r="P230" s="75"/>
      <c r="Q230" s="75" t="s">
        <v>953</v>
      </c>
      <c r="R230" s="75" t="s">
        <v>230</v>
      </c>
      <c r="S230" s="75" t="s">
        <v>232</v>
      </c>
      <c r="T230" s="75" t="s">
        <v>954</v>
      </c>
      <c r="U230" s="75" t="s">
        <v>955</v>
      </c>
      <c r="V230" s="75" t="s">
        <v>233</v>
      </c>
      <c r="W230" s="75"/>
      <c r="X230" s="75">
        <v>113</v>
      </c>
      <c r="Y230" s="75"/>
      <c r="Z230" s="75" t="s">
        <v>956</v>
      </c>
      <c r="AA230" s="75" t="s">
        <v>329</v>
      </c>
      <c r="AB230" s="75"/>
      <c r="AC230" s="75" t="s">
        <v>329</v>
      </c>
    </row>
    <row r="231" spans="1:29" ht="45" customHeight="1" x14ac:dyDescent="0.3">
      <c r="A231" s="58"/>
      <c r="B231" s="57"/>
      <c r="C231" s="58"/>
      <c r="D231" s="58"/>
      <c r="E231" s="58"/>
      <c r="F231" s="2" t="s">
        <v>475</v>
      </c>
      <c r="G231" s="2"/>
      <c r="H231" s="170"/>
      <c r="I231" s="172">
        <f>SUM(I229:I230)</f>
        <v>9935000</v>
      </c>
      <c r="J231" s="62"/>
      <c r="K231" s="171"/>
      <c r="L231" s="150"/>
      <c r="M231" s="150"/>
      <c r="N231" s="150"/>
      <c r="O231" s="150"/>
      <c r="P231" s="150"/>
      <c r="Q231" s="150"/>
      <c r="R231" s="150"/>
      <c r="S231" s="150"/>
      <c r="T231" s="150"/>
      <c r="U231" s="150"/>
      <c r="V231" s="150"/>
      <c r="W231" s="150"/>
      <c r="X231" s="150"/>
      <c r="Y231" s="150"/>
      <c r="Z231" s="150"/>
      <c r="AA231" s="150"/>
      <c r="AB231" s="150"/>
      <c r="AC231" s="150"/>
    </row>
    <row r="232" spans="1:29" ht="45" customHeight="1" x14ac:dyDescent="0.3">
      <c r="A232" s="58"/>
      <c r="B232" s="57"/>
      <c r="C232" s="58"/>
      <c r="D232" s="58"/>
      <c r="E232" s="58"/>
      <c r="F232" s="109"/>
      <c r="G232" s="110"/>
      <c r="H232" s="109"/>
      <c r="I232" s="142"/>
      <c r="J232" s="62"/>
      <c r="K232" s="171"/>
      <c r="L232" s="150"/>
      <c r="M232" s="150"/>
      <c r="N232" s="150"/>
      <c r="O232" s="150"/>
      <c r="P232" s="150"/>
      <c r="Q232" s="150"/>
      <c r="R232" s="150"/>
      <c r="S232" s="150"/>
      <c r="T232" s="150"/>
      <c r="U232" s="150"/>
      <c r="V232" s="150"/>
      <c r="W232" s="150"/>
      <c r="X232" s="150"/>
      <c r="Y232" s="150"/>
      <c r="Z232" s="150"/>
      <c r="AA232" s="150"/>
      <c r="AB232" s="150"/>
      <c r="AC232" s="150"/>
    </row>
    <row r="233" spans="1:29" ht="45" customHeight="1" x14ac:dyDescent="0.3">
      <c r="A233" s="64">
        <v>28</v>
      </c>
      <c r="B233" s="113" t="s">
        <v>172</v>
      </c>
      <c r="C233" s="166"/>
      <c r="D233" s="67"/>
      <c r="E233" s="67"/>
      <c r="F233" s="67"/>
      <c r="G233" s="67"/>
      <c r="H233" s="114"/>
      <c r="I233" s="69"/>
      <c r="J233" s="115"/>
      <c r="K233" s="72"/>
      <c r="L233" s="67"/>
      <c r="M233" s="67"/>
      <c r="N233" s="67"/>
      <c r="O233" s="72"/>
      <c r="P233" s="72"/>
      <c r="Q233" s="67"/>
      <c r="R233" s="67"/>
      <c r="S233" s="67"/>
      <c r="T233" s="67"/>
      <c r="U233" s="67"/>
      <c r="V233" s="67"/>
      <c r="W233" s="67"/>
      <c r="X233" s="67"/>
      <c r="Y233" s="67"/>
      <c r="Z233" s="67"/>
      <c r="AA233" s="67"/>
      <c r="AB233" s="67"/>
      <c r="AC233" s="146"/>
    </row>
    <row r="234" spans="1:29" ht="45" customHeight="1" x14ac:dyDescent="0.3">
      <c r="A234" s="116">
        <v>1</v>
      </c>
      <c r="B234" s="117" t="s">
        <v>957</v>
      </c>
      <c r="C234" s="116" t="s">
        <v>958</v>
      </c>
      <c r="D234" s="116" t="s">
        <v>80</v>
      </c>
      <c r="E234" s="73" t="s">
        <v>28</v>
      </c>
      <c r="F234" s="116" t="s">
        <v>28</v>
      </c>
      <c r="G234" s="75">
        <v>2004</v>
      </c>
      <c r="H234" s="144" t="s">
        <v>250</v>
      </c>
      <c r="I234" s="77">
        <v>4954792.24</v>
      </c>
      <c r="J234" s="78" t="s">
        <v>959</v>
      </c>
      <c r="K234" s="173" t="s">
        <v>960</v>
      </c>
      <c r="L234" s="75" t="s">
        <v>961</v>
      </c>
      <c r="M234" s="75" t="s">
        <v>254</v>
      </c>
      <c r="N234" s="75" t="s">
        <v>962</v>
      </c>
      <c r="O234" s="75" t="s">
        <v>963</v>
      </c>
      <c r="P234" s="75"/>
      <c r="Q234" s="75" t="s">
        <v>339</v>
      </c>
      <c r="R234" s="75" t="s">
        <v>339</v>
      </c>
      <c r="S234" s="75" t="s">
        <v>339</v>
      </c>
      <c r="T234" s="75" t="s">
        <v>339</v>
      </c>
      <c r="U234" s="75" t="s">
        <v>257</v>
      </c>
      <c r="V234" s="75" t="s">
        <v>339</v>
      </c>
      <c r="W234" s="75"/>
      <c r="X234" s="75">
        <v>1807.91</v>
      </c>
      <c r="Y234" s="75"/>
      <c r="Z234" s="75" t="s">
        <v>964</v>
      </c>
      <c r="AA234" s="75" t="s">
        <v>965</v>
      </c>
      <c r="AB234" s="75"/>
      <c r="AC234" s="75" t="s">
        <v>80</v>
      </c>
    </row>
    <row r="235" spans="1:29" ht="45" customHeight="1" x14ac:dyDescent="0.3">
      <c r="A235" s="75">
        <v>2</v>
      </c>
      <c r="B235" s="74" t="s">
        <v>966</v>
      </c>
      <c r="C235" s="75" t="s">
        <v>967</v>
      </c>
      <c r="D235" s="116" t="s">
        <v>80</v>
      </c>
      <c r="E235" s="127" t="s">
        <v>28</v>
      </c>
      <c r="F235" s="75" t="s">
        <v>80</v>
      </c>
      <c r="G235" s="75" t="s">
        <v>968</v>
      </c>
      <c r="H235" s="144" t="s">
        <v>250</v>
      </c>
      <c r="I235" s="77">
        <v>3964987.43</v>
      </c>
      <c r="J235" s="78" t="s">
        <v>969</v>
      </c>
      <c r="K235" s="173" t="s">
        <v>970</v>
      </c>
      <c r="L235" s="75" t="s">
        <v>253</v>
      </c>
      <c r="M235" s="75" t="s">
        <v>971</v>
      </c>
      <c r="N235" s="75" t="s">
        <v>972</v>
      </c>
      <c r="O235" s="75" t="s">
        <v>973</v>
      </c>
      <c r="P235" s="75"/>
      <c r="Q235" s="75" t="s">
        <v>339</v>
      </c>
      <c r="R235" s="75" t="s">
        <v>339</v>
      </c>
      <c r="S235" s="75" t="s">
        <v>339</v>
      </c>
      <c r="T235" s="75" t="s">
        <v>339</v>
      </c>
      <c r="U235" s="75" t="s">
        <v>257</v>
      </c>
      <c r="V235" s="75" t="s">
        <v>339</v>
      </c>
      <c r="W235" s="75"/>
      <c r="X235" s="75">
        <v>1311.1</v>
      </c>
      <c r="Y235" s="75"/>
      <c r="Z235" s="75" t="s">
        <v>974</v>
      </c>
      <c r="AA235" s="75" t="s">
        <v>234</v>
      </c>
      <c r="AB235" s="75"/>
      <c r="AC235" s="75" t="s">
        <v>80</v>
      </c>
    </row>
    <row r="236" spans="1:29" ht="45" customHeight="1" x14ac:dyDescent="0.3">
      <c r="A236" s="75">
        <v>3</v>
      </c>
      <c r="B236" s="74" t="s">
        <v>975</v>
      </c>
      <c r="C236" s="75" t="s">
        <v>976</v>
      </c>
      <c r="D236" s="116" t="s">
        <v>80</v>
      </c>
      <c r="E236" s="127" t="s">
        <v>28</v>
      </c>
      <c r="F236" s="75" t="s">
        <v>80</v>
      </c>
      <c r="G236" s="75" t="s">
        <v>977</v>
      </c>
      <c r="H236" s="144" t="s">
        <v>250</v>
      </c>
      <c r="I236" s="77">
        <v>1076785.79</v>
      </c>
      <c r="J236" s="78" t="s">
        <v>978</v>
      </c>
      <c r="K236" s="173" t="s">
        <v>979</v>
      </c>
      <c r="L236" s="75" t="s">
        <v>253</v>
      </c>
      <c r="M236" s="75" t="s">
        <v>980</v>
      </c>
      <c r="N236" s="75" t="s">
        <v>972</v>
      </c>
      <c r="O236" s="75" t="s">
        <v>973</v>
      </c>
      <c r="P236" s="75"/>
      <c r="Q236" s="75" t="s">
        <v>339</v>
      </c>
      <c r="R236" s="75" t="s">
        <v>339</v>
      </c>
      <c r="S236" s="75" t="s">
        <v>339</v>
      </c>
      <c r="T236" s="75" t="s">
        <v>339</v>
      </c>
      <c r="U236" s="75" t="s">
        <v>257</v>
      </c>
      <c r="V236" s="75" t="s">
        <v>339</v>
      </c>
      <c r="W236" s="75"/>
      <c r="X236" s="75">
        <v>297.3</v>
      </c>
      <c r="Y236" s="75"/>
      <c r="Z236" s="75">
        <v>2</v>
      </c>
      <c r="AA236" s="75" t="s">
        <v>28</v>
      </c>
      <c r="AB236" s="75"/>
      <c r="AC236" s="75" t="s">
        <v>28</v>
      </c>
    </row>
    <row r="237" spans="1:29" ht="45" customHeight="1" x14ac:dyDescent="0.3">
      <c r="A237" s="75">
        <v>4</v>
      </c>
      <c r="B237" s="74" t="s">
        <v>981</v>
      </c>
      <c r="C237" s="75" t="s">
        <v>982</v>
      </c>
      <c r="D237" s="116" t="s">
        <v>80</v>
      </c>
      <c r="E237" s="127" t="s">
        <v>28</v>
      </c>
      <c r="F237" s="75" t="s">
        <v>80</v>
      </c>
      <c r="G237" s="75">
        <v>2004</v>
      </c>
      <c r="H237" s="144" t="s">
        <v>250</v>
      </c>
      <c r="I237" s="77">
        <v>92902.63</v>
      </c>
      <c r="J237" s="78" t="s">
        <v>983</v>
      </c>
      <c r="K237" s="84" t="s">
        <v>232</v>
      </c>
      <c r="L237" s="75" t="s">
        <v>473</v>
      </c>
      <c r="M237" s="75"/>
      <c r="N237" s="75" t="s">
        <v>984</v>
      </c>
      <c r="O237" s="75" t="s">
        <v>985</v>
      </c>
      <c r="P237" s="75"/>
      <c r="Q237" s="75" t="s">
        <v>339</v>
      </c>
      <c r="R237" s="75" t="s">
        <v>339</v>
      </c>
      <c r="S237" s="75" t="s">
        <v>257</v>
      </c>
      <c r="T237" s="75" t="s">
        <v>339</v>
      </c>
      <c r="U237" s="75" t="s">
        <v>257</v>
      </c>
      <c r="V237" s="75" t="s">
        <v>257</v>
      </c>
      <c r="W237" s="75"/>
      <c r="X237" s="75"/>
      <c r="Y237" s="75"/>
      <c r="Z237" s="75">
        <v>1</v>
      </c>
      <c r="AA237" s="75" t="s">
        <v>28</v>
      </c>
      <c r="AB237" s="75"/>
      <c r="AC237" s="75" t="s">
        <v>80</v>
      </c>
    </row>
    <row r="238" spans="1:29" ht="45" customHeight="1" x14ac:dyDescent="0.3">
      <c r="A238" s="75">
        <v>5</v>
      </c>
      <c r="B238" s="74" t="s">
        <v>986</v>
      </c>
      <c r="C238" s="75" t="s">
        <v>987</v>
      </c>
      <c r="D238" s="116" t="s">
        <v>80</v>
      </c>
      <c r="E238" s="127" t="s">
        <v>28</v>
      </c>
      <c r="F238" s="75" t="s">
        <v>80</v>
      </c>
      <c r="G238" s="75" t="s">
        <v>988</v>
      </c>
      <c r="H238" s="144" t="s">
        <v>222</v>
      </c>
      <c r="I238" s="77">
        <v>2000000</v>
      </c>
      <c r="J238" s="534" t="s">
        <v>989</v>
      </c>
      <c r="K238" s="84" t="s">
        <v>990</v>
      </c>
      <c r="L238" s="75" t="s">
        <v>304</v>
      </c>
      <c r="M238" s="75" t="s">
        <v>784</v>
      </c>
      <c r="N238" s="75" t="s">
        <v>991</v>
      </c>
      <c r="O238" s="75" t="s">
        <v>973</v>
      </c>
      <c r="P238" s="75"/>
      <c r="Q238" s="75" t="s">
        <v>230</v>
      </c>
      <c r="R238" s="75" t="s">
        <v>230</v>
      </c>
      <c r="S238" s="75" t="s">
        <v>257</v>
      </c>
      <c r="T238" s="75" t="s">
        <v>230</v>
      </c>
      <c r="U238" s="75" t="s">
        <v>257</v>
      </c>
      <c r="V238" s="75" t="s">
        <v>257</v>
      </c>
      <c r="W238" s="75"/>
      <c r="X238" s="75"/>
      <c r="Y238" s="75"/>
      <c r="Z238" s="75">
        <v>7</v>
      </c>
      <c r="AA238" s="75" t="s">
        <v>992</v>
      </c>
      <c r="AB238" s="75"/>
      <c r="AC238" s="75" t="s">
        <v>28</v>
      </c>
    </row>
    <row r="239" spans="1:29" ht="45" customHeight="1" x14ac:dyDescent="0.3">
      <c r="A239" s="75">
        <v>6</v>
      </c>
      <c r="B239" s="74" t="s">
        <v>993</v>
      </c>
      <c r="C239" s="75" t="s">
        <v>987</v>
      </c>
      <c r="D239" s="116" t="s">
        <v>80</v>
      </c>
      <c r="E239" s="127" t="s">
        <v>28</v>
      </c>
      <c r="F239" s="75" t="s">
        <v>80</v>
      </c>
      <c r="G239" s="75" t="s">
        <v>994</v>
      </c>
      <c r="H239" s="144" t="s">
        <v>222</v>
      </c>
      <c r="I239" s="77">
        <v>500000</v>
      </c>
      <c r="J239" s="534"/>
      <c r="K239" s="75" t="s">
        <v>232</v>
      </c>
      <c r="L239" s="75" t="s">
        <v>304</v>
      </c>
      <c r="M239" s="75" t="s">
        <v>995</v>
      </c>
      <c r="N239" s="75" t="s">
        <v>996</v>
      </c>
      <c r="O239" s="75" t="s">
        <v>973</v>
      </c>
      <c r="P239" s="75"/>
      <c r="Q239" s="75" t="s">
        <v>230</v>
      </c>
      <c r="R239" s="75" t="s">
        <v>230</v>
      </c>
      <c r="S239" s="75" t="s">
        <v>257</v>
      </c>
      <c r="T239" s="75" t="s">
        <v>230</v>
      </c>
      <c r="U239" s="75" t="s">
        <v>257</v>
      </c>
      <c r="V239" s="75" t="s">
        <v>257</v>
      </c>
      <c r="W239" s="75"/>
      <c r="X239" s="75"/>
      <c r="Y239" s="75"/>
      <c r="Z239" s="75">
        <v>1</v>
      </c>
      <c r="AA239" s="75" t="s">
        <v>28</v>
      </c>
      <c r="AB239" s="75"/>
      <c r="AC239" s="75" t="s">
        <v>28</v>
      </c>
    </row>
    <row r="240" spans="1:29" ht="45" customHeight="1" x14ac:dyDescent="0.3">
      <c r="A240" s="135">
        <v>7</v>
      </c>
      <c r="B240" s="134" t="s">
        <v>997</v>
      </c>
      <c r="C240" s="135"/>
      <c r="D240" s="116" t="s">
        <v>80</v>
      </c>
      <c r="E240" s="131" t="s">
        <v>28</v>
      </c>
      <c r="F240" s="135" t="s">
        <v>80</v>
      </c>
      <c r="G240" s="135" t="s">
        <v>998</v>
      </c>
      <c r="H240" s="144" t="s">
        <v>222</v>
      </c>
      <c r="I240" s="174">
        <v>300000</v>
      </c>
      <c r="J240" s="534"/>
      <c r="K240" s="84" t="s">
        <v>232</v>
      </c>
      <c r="L240" s="75" t="s">
        <v>999</v>
      </c>
      <c r="M240" s="75" t="s">
        <v>1000</v>
      </c>
      <c r="N240" s="75" t="s">
        <v>991</v>
      </c>
      <c r="O240" s="75" t="s">
        <v>973</v>
      </c>
      <c r="P240" s="75"/>
      <c r="Q240" s="75" t="s">
        <v>230</v>
      </c>
      <c r="R240" s="75" t="s">
        <v>257</v>
      </c>
      <c r="S240" s="75" t="s">
        <v>257</v>
      </c>
      <c r="T240" s="75" t="s">
        <v>257</v>
      </c>
      <c r="U240" s="75" t="s">
        <v>257</v>
      </c>
      <c r="V240" s="75" t="s">
        <v>257</v>
      </c>
      <c r="W240" s="75"/>
      <c r="X240" s="75"/>
      <c r="Y240" s="75"/>
      <c r="Z240" s="75">
        <v>1</v>
      </c>
      <c r="AA240" s="75" t="s">
        <v>28</v>
      </c>
      <c r="AB240" s="75"/>
      <c r="AC240" s="75" t="s">
        <v>28</v>
      </c>
    </row>
    <row r="241" spans="1:29" ht="45" customHeight="1" x14ac:dyDescent="0.3">
      <c r="A241" s="75">
        <v>8</v>
      </c>
      <c r="B241" s="74" t="s">
        <v>1001</v>
      </c>
      <c r="C241" s="75" t="s">
        <v>1002</v>
      </c>
      <c r="D241" s="116" t="s">
        <v>80</v>
      </c>
      <c r="E241" s="75" t="s">
        <v>28</v>
      </c>
      <c r="F241" s="75" t="s">
        <v>28</v>
      </c>
      <c r="G241" s="75">
        <v>1965</v>
      </c>
      <c r="H241" s="144" t="s">
        <v>250</v>
      </c>
      <c r="I241" s="175">
        <v>562145.69999999995</v>
      </c>
      <c r="J241" s="157" t="s">
        <v>1003</v>
      </c>
      <c r="K241" s="144"/>
      <c r="L241" s="75" t="s">
        <v>1004</v>
      </c>
      <c r="M241" s="75" t="s">
        <v>1005</v>
      </c>
      <c r="N241" s="75" t="s">
        <v>1006</v>
      </c>
      <c r="O241" s="75" t="s">
        <v>1007</v>
      </c>
      <c r="P241" s="75"/>
      <c r="Q241" s="75" t="s">
        <v>363</v>
      </c>
      <c r="R241" s="75" t="s">
        <v>364</v>
      </c>
      <c r="S241" s="75" t="s">
        <v>364</v>
      </c>
      <c r="T241" s="75" t="s">
        <v>364</v>
      </c>
      <c r="U241" s="75" t="s">
        <v>257</v>
      </c>
      <c r="V241" s="75" t="s">
        <v>364</v>
      </c>
      <c r="W241" s="75"/>
      <c r="X241" s="75">
        <v>844.1</v>
      </c>
      <c r="Y241" s="75"/>
      <c r="Z241" s="75">
        <v>2</v>
      </c>
      <c r="AA241" s="75" t="s">
        <v>28</v>
      </c>
      <c r="AB241" s="75"/>
      <c r="AC241" s="75" t="s">
        <v>28</v>
      </c>
    </row>
    <row r="242" spans="1:29" ht="45" customHeight="1" x14ac:dyDescent="0.3">
      <c r="A242" s="58"/>
      <c r="B242" s="57"/>
      <c r="C242" s="58"/>
      <c r="D242" s="58"/>
      <c r="E242" s="58"/>
      <c r="F242" s="3" t="s">
        <v>475</v>
      </c>
      <c r="G242" s="3"/>
      <c r="H242" s="150"/>
      <c r="I242" s="121">
        <f>SUM(I234:I241)</f>
        <v>13451613.790000001</v>
      </c>
      <c r="J242" s="62"/>
      <c r="K242" s="150"/>
      <c r="L242" s="150"/>
      <c r="M242" s="150"/>
      <c r="N242" s="150"/>
      <c r="O242" s="150"/>
      <c r="P242" s="150"/>
      <c r="Q242" s="150"/>
      <c r="R242" s="150"/>
      <c r="S242" s="150"/>
      <c r="T242" s="150"/>
      <c r="U242" s="150"/>
      <c r="V242" s="150"/>
      <c r="W242" s="150"/>
      <c r="X242" s="150"/>
      <c r="Y242" s="150"/>
      <c r="Z242" s="150"/>
      <c r="AA242" s="150"/>
      <c r="AB242" s="150"/>
      <c r="AC242" s="150"/>
    </row>
    <row r="243" spans="1:29" ht="45" customHeight="1" x14ac:dyDescent="0.3">
      <c r="A243" s="58"/>
      <c r="B243" s="57"/>
      <c r="C243" s="58"/>
      <c r="D243" s="58"/>
      <c r="E243" s="58"/>
      <c r="F243" s="58"/>
      <c r="G243" s="150"/>
      <c r="H243" s="150"/>
      <c r="I243" s="61"/>
      <c r="J243" s="62"/>
      <c r="K243" s="150"/>
      <c r="L243" s="150"/>
      <c r="M243" s="150"/>
      <c r="N243" s="150"/>
      <c r="O243" s="150"/>
      <c r="P243" s="150"/>
      <c r="Q243" s="150"/>
      <c r="R243" s="150"/>
      <c r="S243" s="150"/>
      <c r="T243" s="150"/>
      <c r="U243" s="150"/>
      <c r="V243" s="150"/>
      <c r="W243" s="150"/>
      <c r="X243" s="150"/>
      <c r="Y243" s="150"/>
      <c r="Z243" s="150"/>
      <c r="AA243" s="150"/>
      <c r="AB243" s="150"/>
      <c r="AC243" s="150"/>
    </row>
    <row r="244" spans="1:29" ht="45" customHeight="1" x14ac:dyDescent="0.3">
      <c r="A244" s="64">
        <v>29</v>
      </c>
      <c r="B244" s="113" t="s">
        <v>181</v>
      </c>
      <c r="C244" s="176"/>
      <c r="D244" s="66"/>
      <c r="E244" s="67"/>
      <c r="F244" s="66"/>
      <c r="G244" s="66"/>
      <c r="H244" s="68"/>
      <c r="I244" s="69"/>
      <c r="J244" s="70"/>
      <c r="K244" s="71"/>
      <c r="L244" s="66"/>
      <c r="M244" s="66"/>
      <c r="N244" s="66"/>
      <c r="O244" s="72"/>
      <c r="P244" s="72"/>
      <c r="Q244" s="66"/>
      <c r="R244" s="66"/>
      <c r="S244" s="66"/>
      <c r="T244" s="66"/>
      <c r="U244" s="66"/>
      <c r="V244" s="66"/>
      <c r="W244" s="66"/>
      <c r="X244" s="66"/>
      <c r="Y244" s="66"/>
      <c r="Z244" s="66"/>
      <c r="AA244" s="66"/>
      <c r="AB244" s="66"/>
      <c r="AC244" s="165"/>
    </row>
    <row r="245" spans="1:29" ht="45" customHeight="1" x14ac:dyDescent="0.3">
      <c r="A245" s="116">
        <v>1</v>
      </c>
      <c r="B245" s="117" t="s">
        <v>1008</v>
      </c>
      <c r="C245" s="116" t="s">
        <v>1009</v>
      </c>
      <c r="D245" s="116" t="s">
        <v>80</v>
      </c>
      <c r="E245" s="73" t="s">
        <v>28</v>
      </c>
      <c r="F245" s="75" t="s">
        <v>28</v>
      </c>
      <c r="G245" s="75">
        <v>1955</v>
      </c>
      <c r="H245" s="144" t="s">
        <v>222</v>
      </c>
      <c r="I245" s="77">
        <v>1958000</v>
      </c>
      <c r="J245" s="78" t="s">
        <v>1010</v>
      </c>
      <c r="K245" s="79" t="s">
        <v>1011</v>
      </c>
      <c r="L245" s="75" t="s">
        <v>1012</v>
      </c>
      <c r="M245" s="75" t="s">
        <v>447</v>
      </c>
      <c r="N245" s="75" t="s">
        <v>1013</v>
      </c>
      <c r="O245" s="75" t="s">
        <v>1014</v>
      </c>
      <c r="P245" s="75" t="s">
        <v>1015</v>
      </c>
      <c r="Q245" s="75" t="s">
        <v>230</v>
      </c>
      <c r="R245" s="75" t="s">
        <v>230</v>
      </c>
      <c r="S245" s="75" t="s">
        <v>230</v>
      </c>
      <c r="T245" s="75" t="s">
        <v>230</v>
      </c>
      <c r="U245" s="75" t="s">
        <v>230</v>
      </c>
      <c r="V245" s="75" t="s">
        <v>230</v>
      </c>
      <c r="W245" s="75"/>
      <c r="X245" s="75">
        <v>863.75</v>
      </c>
      <c r="Y245" s="75"/>
      <c r="Z245" s="75">
        <v>3</v>
      </c>
      <c r="AA245" s="75" t="s">
        <v>1016</v>
      </c>
      <c r="AB245" s="75"/>
      <c r="AC245" s="75" t="s">
        <v>28</v>
      </c>
    </row>
    <row r="246" spans="1:29" ht="45" customHeight="1" x14ac:dyDescent="0.3">
      <c r="A246" s="75">
        <v>2</v>
      </c>
      <c r="B246" s="74" t="s">
        <v>1017</v>
      </c>
      <c r="C246" s="75" t="s">
        <v>1009</v>
      </c>
      <c r="D246" s="75" t="s">
        <v>80</v>
      </c>
      <c r="E246" s="127" t="s">
        <v>28</v>
      </c>
      <c r="F246" s="75" t="s">
        <v>28</v>
      </c>
      <c r="G246" s="75">
        <v>1969</v>
      </c>
      <c r="H246" s="144" t="s">
        <v>222</v>
      </c>
      <c r="I246" s="77">
        <v>2682000</v>
      </c>
      <c r="J246" s="78" t="s">
        <v>1018</v>
      </c>
      <c r="K246" s="79" t="s">
        <v>1019</v>
      </c>
      <c r="L246" s="75" t="s">
        <v>1020</v>
      </c>
      <c r="M246" s="75" t="s">
        <v>447</v>
      </c>
      <c r="N246" s="75" t="s">
        <v>1021</v>
      </c>
      <c r="O246" s="75" t="s">
        <v>1022</v>
      </c>
      <c r="P246" s="75"/>
      <c r="Q246" s="75" t="s">
        <v>230</v>
      </c>
      <c r="R246" s="75" t="s">
        <v>230</v>
      </c>
      <c r="S246" s="75" t="s">
        <v>230</v>
      </c>
      <c r="T246" s="75" t="s">
        <v>230</v>
      </c>
      <c r="U246" s="75" t="s">
        <v>230</v>
      </c>
      <c r="V246" s="75" t="s">
        <v>230</v>
      </c>
      <c r="W246" s="75"/>
      <c r="X246" s="75">
        <v>1183.42</v>
      </c>
      <c r="Y246" s="75"/>
      <c r="Z246" s="75">
        <v>3</v>
      </c>
      <c r="AA246" s="75" t="s">
        <v>1023</v>
      </c>
      <c r="AB246" s="75"/>
      <c r="AC246" s="75" t="s">
        <v>1024</v>
      </c>
    </row>
    <row r="247" spans="1:29" ht="45" customHeight="1" x14ac:dyDescent="0.3">
      <c r="A247" s="58"/>
      <c r="B247" s="57"/>
      <c r="C247" s="58"/>
      <c r="D247" s="58"/>
      <c r="E247" s="58"/>
      <c r="F247" s="2" t="s">
        <v>475</v>
      </c>
      <c r="G247" s="2"/>
      <c r="H247" s="177"/>
      <c r="I247" s="121">
        <f>SUM(I245:I246)</f>
        <v>4640000</v>
      </c>
      <c r="J247" s="62"/>
      <c r="K247" s="150"/>
      <c r="L247" s="150"/>
      <c r="M247" s="150"/>
      <c r="N247" s="150"/>
      <c r="O247" s="150"/>
      <c r="P247" s="150"/>
      <c r="Q247" s="150"/>
      <c r="R247" s="150"/>
      <c r="S247" s="150"/>
      <c r="T247" s="150"/>
      <c r="U247" s="150"/>
      <c r="V247" s="150"/>
      <c r="W247" s="150"/>
      <c r="X247" s="150"/>
      <c r="Y247" s="150"/>
      <c r="Z247" s="150"/>
      <c r="AA247" s="150"/>
      <c r="AB247" s="150"/>
      <c r="AC247" s="150"/>
    </row>
    <row r="248" spans="1:29" ht="45" customHeight="1" x14ac:dyDescent="0.3">
      <c r="A248" s="59"/>
      <c r="B248" s="178"/>
      <c r="C248" s="59"/>
      <c r="D248" s="59"/>
      <c r="E248" s="59"/>
      <c r="F248" s="60"/>
      <c r="G248" s="58"/>
      <c r="H248" s="150"/>
      <c r="I248" s="61"/>
      <c r="J248" s="62"/>
      <c r="K248" s="150"/>
      <c r="L248" s="150"/>
      <c r="M248" s="150"/>
      <c r="N248" s="150"/>
      <c r="O248" s="150"/>
      <c r="P248" s="150"/>
      <c r="Q248" s="150"/>
      <c r="R248" s="150"/>
      <c r="S248" s="150"/>
      <c r="T248" s="150"/>
      <c r="U248" s="150"/>
      <c r="V248" s="150"/>
      <c r="W248" s="150"/>
      <c r="X248" s="150"/>
      <c r="Y248" s="150"/>
      <c r="Z248" s="150"/>
      <c r="AA248" s="150"/>
      <c r="AB248" s="150"/>
      <c r="AC248" s="150"/>
    </row>
    <row r="249" spans="1:29" ht="45" customHeight="1" x14ac:dyDescent="0.3">
      <c r="A249" s="58"/>
      <c r="B249" s="57"/>
      <c r="C249" s="58"/>
      <c r="D249" s="58"/>
      <c r="E249" s="59"/>
      <c r="F249" s="2" t="s">
        <v>475</v>
      </c>
      <c r="G249" s="2"/>
      <c r="H249" s="59"/>
      <c r="I249" s="179">
        <f>SUM(I247+I242+I231+I226+I221+I213+I208+I203+I197+I191+I186+I165+I161+I154+I150+I146+I141+I137+I133+I129+I125+I121+I117+I109+I104+I98+I94+I63+I59)</f>
        <v>289218607.75999999</v>
      </c>
      <c r="J249" s="180"/>
      <c r="K249" s="58"/>
      <c r="L249" s="58"/>
      <c r="M249" s="58"/>
      <c r="N249" s="58"/>
      <c r="O249" s="58"/>
      <c r="P249" s="58"/>
      <c r="Q249" s="58"/>
      <c r="R249" s="58"/>
      <c r="S249" s="58"/>
      <c r="T249" s="58"/>
      <c r="U249" s="58"/>
      <c r="V249" s="58"/>
      <c r="W249" s="58"/>
      <c r="X249" s="58"/>
      <c r="Y249" s="58"/>
      <c r="Z249" s="58"/>
      <c r="AA249" s="58"/>
      <c r="AB249" s="58"/>
      <c r="AC249" s="58"/>
    </row>
  </sheetData>
  <mergeCells count="99">
    <mergeCell ref="F242:G242"/>
    <mergeCell ref="F247:G247"/>
    <mergeCell ref="F249:G249"/>
    <mergeCell ref="K216:K218"/>
    <mergeCell ref="F221:G221"/>
    <mergeCell ref="F226:G226"/>
    <mergeCell ref="F231:G231"/>
    <mergeCell ref="J238:J240"/>
    <mergeCell ref="F191:G191"/>
    <mergeCell ref="F197:G197"/>
    <mergeCell ref="F203:G203"/>
    <mergeCell ref="F208:G208"/>
    <mergeCell ref="F213:G213"/>
    <mergeCell ref="F150:G150"/>
    <mergeCell ref="F154:G154"/>
    <mergeCell ref="F161:G161"/>
    <mergeCell ref="F165:G165"/>
    <mergeCell ref="F186:G186"/>
    <mergeCell ref="F129:G129"/>
    <mergeCell ref="F133:G133"/>
    <mergeCell ref="F137:G137"/>
    <mergeCell ref="F141:G141"/>
    <mergeCell ref="F146:G146"/>
    <mergeCell ref="AC107:AC108"/>
    <mergeCell ref="F109:G109"/>
    <mergeCell ref="F117:G117"/>
    <mergeCell ref="F121:G121"/>
    <mergeCell ref="F125:G125"/>
    <mergeCell ref="X107:X108"/>
    <mergeCell ref="Y107:Y108"/>
    <mergeCell ref="Z107:Z108"/>
    <mergeCell ref="AA107:AA108"/>
    <mergeCell ref="AB107:AB108"/>
    <mergeCell ref="S107:S108"/>
    <mergeCell ref="T107:T108"/>
    <mergeCell ref="U107:U108"/>
    <mergeCell ref="V107:V108"/>
    <mergeCell ref="W107:W108"/>
    <mergeCell ref="N107:N108"/>
    <mergeCell ref="O107:O108"/>
    <mergeCell ref="P107:P108"/>
    <mergeCell ref="Q107:Q108"/>
    <mergeCell ref="R107:R108"/>
    <mergeCell ref="F104:G104"/>
    <mergeCell ref="I107:I108"/>
    <mergeCell ref="J107:J108"/>
    <mergeCell ref="K107:K108"/>
    <mergeCell ref="M107:M108"/>
    <mergeCell ref="F98:G98"/>
    <mergeCell ref="G101:G103"/>
    <mergeCell ref="J101:J103"/>
    <mergeCell ref="L101:N101"/>
    <mergeCell ref="O101:O103"/>
    <mergeCell ref="M102:N102"/>
    <mergeCell ref="V74:V75"/>
    <mergeCell ref="X74:X75"/>
    <mergeCell ref="AC74:AC75"/>
    <mergeCell ref="S80:S81"/>
    <mergeCell ref="F94:G94"/>
    <mergeCell ref="Q74:Q75"/>
    <mergeCell ref="R74:R75"/>
    <mergeCell ref="S74:S75"/>
    <mergeCell ref="T74:T75"/>
    <mergeCell ref="U74:U75"/>
    <mergeCell ref="L74:L75"/>
    <mergeCell ref="M74:M75"/>
    <mergeCell ref="N74:N75"/>
    <mergeCell ref="O74:O75"/>
    <mergeCell ref="P74:P75"/>
    <mergeCell ref="F59:G59"/>
    <mergeCell ref="F63:G63"/>
    <mergeCell ref="I74:I75"/>
    <mergeCell ref="J74:J75"/>
    <mergeCell ref="K74:K75"/>
    <mergeCell ref="AB2:AB3"/>
    <mergeCell ref="AC2:AC3"/>
    <mergeCell ref="K9:K14"/>
    <mergeCell ref="M45:N45"/>
    <mergeCell ref="B47:B50"/>
    <mergeCell ref="W2:W3"/>
    <mergeCell ref="X2:X3"/>
    <mergeCell ref="Y2:Y3"/>
    <mergeCell ref="Z2:Z3"/>
    <mergeCell ref="AA2:AA3"/>
    <mergeCell ref="K2:K3"/>
    <mergeCell ref="L2:N2"/>
    <mergeCell ref="O2:O3"/>
    <mergeCell ref="P2:P3"/>
    <mergeCell ref="Q2:V2"/>
    <mergeCell ref="F2:F3"/>
    <mergeCell ref="G2:G3"/>
    <mergeCell ref="H2:H3"/>
    <mergeCell ref="I2:I3"/>
    <mergeCell ref="J2:J3"/>
    <mergeCell ref="A2:A3"/>
    <mergeCell ref="B2:B3"/>
    <mergeCell ref="C2:C3"/>
    <mergeCell ref="D2:D3"/>
    <mergeCell ref="E2:E3"/>
  </mergeCells>
  <pageMargins left="0.7" right="0.7" top="0.75" bottom="0.75" header="0.51180555555555496" footer="0.51180555555555496"/>
  <pageSetup paperSize="9" firstPageNumber="0"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K1134"/>
  <sheetViews>
    <sheetView view="pageBreakPreview" topLeftCell="A985" zoomScaleNormal="60" workbookViewId="0">
      <selection activeCell="B1127" sqref="B1127"/>
    </sheetView>
  </sheetViews>
  <sheetFormatPr defaultColWidth="9.140625" defaultRowHeight="15" x14ac:dyDescent="0.2"/>
  <cols>
    <col min="1" max="1" width="5.5703125" style="181" customWidth="1"/>
    <col min="2" max="2" width="67.5703125" style="182" customWidth="1"/>
    <col min="3" max="3" width="15.42578125" style="181" customWidth="1"/>
    <col min="4" max="4" width="30.7109375" style="183" customWidth="1"/>
    <col min="5" max="1025" width="9.140625" style="182"/>
  </cols>
  <sheetData>
    <row r="1" spans="1:4" ht="26.25" customHeight="1" x14ac:dyDescent="0.2">
      <c r="A1" s="184" t="s">
        <v>1025</v>
      </c>
      <c r="B1" s="185"/>
      <c r="D1" s="186"/>
    </row>
    <row r="2" spans="1:4" ht="26.25" customHeight="1" x14ac:dyDescent="0.2">
      <c r="A2" s="187">
        <v>1</v>
      </c>
      <c r="B2" s="536" t="s">
        <v>1026</v>
      </c>
      <c r="C2" s="536"/>
      <c r="D2" s="188">
        <v>3669644.21</v>
      </c>
    </row>
    <row r="3" spans="1:4" ht="26.25" customHeight="1" x14ac:dyDescent="0.2">
      <c r="A3" s="187">
        <v>2</v>
      </c>
      <c r="B3" s="536" t="s">
        <v>1027</v>
      </c>
      <c r="C3" s="536"/>
      <c r="D3" s="188">
        <v>693156.24</v>
      </c>
    </row>
    <row r="4" spans="1:4" ht="26.25" customHeight="1" x14ac:dyDescent="0.2">
      <c r="A4" s="187">
        <v>3</v>
      </c>
      <c r="B4" s="536" t="s">
        <v>1028</v>
      </c>
      <c r="C4" s="536"/>
      <c r="D4" s="188">
        <v>369354.85</v>
      </c>
    </row>
    <row r="5" spans="1:4" ht="26.25" customHeight="1" x14ac:dyDescent="0.2">
      <c r="A5" s="184"/>
      <c r="B5" s="537" t="s">
        <v>1029</v>
      </c>
      <c r="C5" s="537"/>
      <c r="D5" s="189">
        <v>4732155.3</v>
      </c>
    </row>
    <row r="6" spans="1:4" ht="26.25" customHeight="1" x14ac:dyDescent="0.2">
      <c r="A6" s="184"/>
      <c r="B6" s="185"/>
      <c r="D6" s="186"/>
    </row>
    <row r="8" spans="1:4" ht="26.25" customHeight="1" x14ac:dyDescent="0.2">
      <c r="A8" s="538" t="s">
        <v>1030</v>
      </c>
      <c r="B8" s="538"/>
      <c r="C8" s="538"/>
      <c r="D8" s="538"/>
    </row>
    <row r="9" spans="1:4" ht="44.25" customHeight="1" x14ac:dyDescent="0.2">
      <c r="A9" s="190" t="s">
        <v>1031</v>
      </c>
      <c r="B9" s="190" t="s">
        <v>1032</v>
      </c>
      <c r="C9" s="190" t="s">
        <v>1033</v>
      </c>
      <c r="D9" s="191" t="s">
        <v>1034</v>
      </c>
    </row>
    <row r="10" spans="1:4" ht="26.25" customHeight="1" x14ac:dyDescent="0.2">
      <c r="A10" s="539" t="s">
        <v>22</v>
      </c>
      <c r="B10" s="539"/>
      <c r="C10" s="539"/>
      <c r="D10" s="539"/>
    </row>
    <row r="11" spans="1:4" ht="26.25" customHeight="1" x14ac:dyDescent="0.2">
      <c r="A11" s="540" t="s">
        <v>1035</v>
      </c>
      <c r="B11" s="540"/>
      <c r="C11" s="540"/>
      <c r="D11" s="540"/>
    </row>
    <row r="12" spans="1:4" ht="26.25" customHeight="1" x14ac:dyDescent="0.2">
      <c r="A12" s="192">
        <v>1</v>
      </c>
      <c r="B12" s="193" t="s">
        <v>1036</v>
      </c>
      <c r="C12" s="194">
        <v>42354</v>
      </c>
      <c r="D12" s="195">
        <v>16219.51</v>
      </c>
    </row>
    <row r="13" spans="1:4" ht="26.25" customHeight="1" x14ac:dyDescent="0.2">
      <c r="A13" s="192">
        <v>2</v>
      </c>
      <c r="B13" s="196" t="s">
        <v>1037</v>
      </c>
      <c r="C13" s="192" t="s">
        <v>1038</v>
      </c>
      <c r="D13" s="197">
        <v>1100</v>
      </c>
    </row>
    <row r="14" spans="1:4" ht="26.25" customHeight="1" x14ac:dyDescent="0.2">
      <c r="A14" s="198">
        <v>3</v>
      </c>
      <c r="B14" s="199" t="s">
        <v>1039</v>
      </c>
      <c r="C14" s="198">
        <v>2013</v>
      </c>
      <c r="D14" s="197">
        <v>39356.31</v>
      </c>
    </row>
    <row r="15" spans="1:4" ht="26.25" customHeight="1" x14ac:dyDescent="0.2">
      <c r="A15" s="198">
        <v>4</v>
      </c>
      <c r="B15" s="199" t="s">
        <v>1040</v>
      </c>
      <c r="C15" s="198">
        <v>2013</v>
      </c>
      <c r="D15" s="197">
        <v>2826.54</v>
      </c>
    </row>
    <row r="16" spans="1:4" ht="26.25" customHeight="1" x14ac:dyDescent="0.2">
      <c r="A16" s="198">
        <v>5</v>
      </c>
      <c r="B16" s="199" t="s">
        <v>1041</v>
      </c>
      <c r="C16" s="198">
        <v>2013</v>
      </c>
      <c r="D16" s="197">
        <v>2826.54</v>
      </c>
    </row>
    <row r="17" spans="1:4" ht="26.25" customHeight="1" x14ac:dyDescent="0.2">
      <c r="A17" s="192">
        <v>6</v>
      </c>
      <c r="B17" s="199" t="s">
        <v>1042</v>
      </c>
      <c r="C17" s="198">
        <v>2013</v>
      </c>
      <c r="D17" s="197">
        <v>2826.54</v>
      </c>
    </row>
    <row r="18" spans="1:4" ht="26.25" customHeight="1" x14ac:dyDescent="0.2">
      <c r="A18" s="192">
        <v>7</v>
      </c>
      <c r="B18" s="199" t="s">
        <v>1043</v>
      </c>
      <c r="C18" s="198">
        <v>2013</v>
      </c>
      <c r="D18" s="197">
        <v>2826.54</v>
      </c>
    </row>
    <row r="19" spans="1:4" ht="26.25" customHeight="1" x14ac:dyDescent="0.2">
      <c r="A19" s="198">
        <v>8</v>
      </c>
      <c r="B19" s="199" t="s">
        <v>1044</v>
      </c>
      <c r="C19" s="198">
        <v>2013</v>
      </c>
      <c r="D19" s="197">
        <v>2826.54</v>
      </c>
    </row>
    <row r="20" spans="1:4" ht="26.25" customHeight="1" x14ac:dyDescent="0.2">
      <c r="A20" s="198">
        <v>9</v>
      </c>
      <c r="B20" s="199" t="s">
        <v>1045</v>
      </c>
      <c r="C20" s="198">
        <v>2013</v>
      </c>
      <c r="D20" s="197">
        <v>2826.54</v>
      </c>
    </row>
    <row r="21" spans="1:4" ht="26.25" customHeight="1" x14ac:dyDescent="0.2">
      <c r="A21" s="198">
        <v>10</v>
      </c>
      <c r="B21" s="199" t="s">
        <v>1046</v>
      </c>
      <c r="C21" s="198">
        <v>2013</v>
      </c>
      <c r="D21" s="197">
        <v>2826.54</v>
      </c>
    </row>
    <row r="22" spans="1:4" ht="26.25" customHeight="1" x14ac:dyDescent="0.2">
      <c r="A22" s="192">
        <v>11</v>
      </c>
      <c r="B22" s="199" t="s">
        <v>1047</v>
      </c>
      <c r="C22" s="198">
        <v>2013</v>
      </c>
      <c r="D22" s="197">
        <v>1803.18</v>
      </c>
    </row>
    <row r="23" spans="1:4" ht="26.25" customHeight="1" x14ac:dyDescent="0.2">
      <c r="A23" s="192">
        <v>12</v>
      </c>
      <c r="B23" s="199" t="s">
        <v>1048</v>
      </c>
      <c r="C23" s="198">
        <v>2013</v>
      </c>
      <c r="D23" s="197">
        <v>1803.18</v>
      </c>
    </row>
    <row r="24" spans="1:4" ht="26.25" customHeight="1" x14ac:dyDescent="0.2">
      <c r="A24" s="198">
        <v>13</v>
      </c>
      <c r="B24" s="199" t="s">
        <v>1049</v>
      </c>
      <c r="C24" s="198">
        <v>2013</v>
      </c>
      <c r="D24" s="197">
        <v>1620</v>
      </c>
    </row>
    <row r="25" spans="1:4" ht="26.25" customHeight="1" x14ac:dyDescent="0.2">
      <c r="A25" s="198">
        <v>14</v>
      </c>
      <c r="B25" s="199" t="s">
        <v>1050</v>
      </c>
      <c r="C25" s="198">
        <v>2013</v>
      </c>
      <c r="D25" s="197">
        <v>4182</v>
      </c>
    </row>
    <row r="26" spans="1:4" ht="26.25" customHeight="1" x14ac:dyDescent="0.2">
      <c r="A26" s="198">
        <v>15</v>
      </c>
      <c r="B26" s="199" t="s">
        <v>1051</v>
      </c>
      <c r="C26" s="198">
        <v>2013</v>
      </c>
      <c r="D26" s="197">
        <v>3135.2</v>
      </c>
    </row>
    <row r="27" spans="1:4" ht="26.25" customHeight="1" x14ac:dyDescent="0.2">
      <c r="A27" s="192">
        <v>16</v>
      </c>
      <c r="B27" s="199" t="s">
        <v>1052</v>
      </c>
      <c r="C27" s="198">
        <v>2013</v>
      </c>
      <c r="D27" s="197">
        <v>3135.2</v>
      </c>
    </row>
    <row r="28" spans="1:4" ht="26.25" customHeight="1" x14ac:dyDescent="0.2">
      <c r="A28" s="192">
        <v>17</v>
      </c>
      <c r="B28" s="199" t="s">
        <v>1053</v>
      </c>
      <c r="C28" s="198">
        <v>2013</v>
      </c>
      <c r="D28" s="197">
        <v>3135.2</v>
      </c>
    </row>
    <row r="29" spans="1:4" ht="26.25" customHeight="1" x14ac:dyDescent="0.2">
      <c r="A29" s="198">
        <v>18</v>
      </c>
      <c r="B29" s="199" t="s">
        <v>1054</v>
      </c>
      <c r="C29" s="198">
        <v>2013</v>
      </c>
      <c r="D29" s="197">
        <v>3135.18</v>
      </c>
    </row>
    <row r="30" spans="1:4" ht="26.25" customHeight="1" x14ac:dyDescent="0.2">
      <c r="A30" s="198">
        <v>19</v>
      </c>
      <c r="B30" s="199" t="s">
        <v>1055</v>
      </c>
      <c r="C30" s="198">
        <v>2014</v>
      </c>
      <c r="D30" s="197">
        <v>2570.6999999999998</v>
      </c>
    </row>
    <row r="31" spans="1:4" ht="26.25" customHeight="1" x14ac:dyDescent="0.2">
      <c r="A31" s="198">
        <v>20</v>
      </c>
      <c r="B31" s="199" t="s">
        <v>1056</v>
      </c>
      <c r="C31" s="198">
        <v>2014</v>
      </c>
      <c r="D31" s="197">
        <v>2570.6999999999998</v>
      </c>
    </row>
    <row r="32" spans="1:4" ht="26.25" customHeight="1" x14ac:dyDescent="0.2">
      <c r="A32" s="192">
        <v>21</v>
      </c>
      <c r="B32" s="199" t="s">
        <v>1057</v>
      </c>
      <c r="C32" s="198">
        <v>2014</v>
      </c>
      <c r="D32" s="197">
        <v>1881.9</v>
      </c>
    </row>
    <row r="33" spans="1:4" ht="26.25" customHeight="1" x14ac:dyDescent="0.2">
      <c r="A33" s="192">
        <v>22</v>
      </c>
      <c r="B33" s="199" t="s">
        <v>1058</v>
      </c>
      <c r="C33" s="198">
        <v>2014</v>
      </c>
      <c r="D33" s="197">
        <v>1881.9</v>
      </c>
    </row>
    <row r="34" spans="1:4" ht="26.25" customHeight="1" x14ac:dyDescent="0.2">
      <c r="A34" s="198">
        <v>23</v>
      </c>
      <c r="B34" s="199" t="s">
        <v>1059</v>
      </c>
      <c r="C34" s="198">
        <v>2014</v>
      </c>
      <c r="D34" s="197">
        <v>1881.9</v>
      </c>
    </row>
    <row r="35" spans="1:4" ht="26.25" customHeight="1" x14ac:dyDescent="0.2">
      <c r="A35" s="198">
        <v>24</v>
      </c>
      <c r="B35" s="199" t="s">
        <v>1060</v>
      </c>
      <c r="C35" s="198">
        <v>2014</v>
      </c>
      <c r="D35" s="197">
        <v>1881.9</v>
      </c>
    </row>
    <row r="36" spans="1:4" ht="26.25" customHeight="1" x14ac:dyDescent="0.2">
      <c r="A36" s="198">
        <v>25</v>
      </c>
      <c r="B36" s="199" t="s">
        <v>1061</v>
      </c>
      <c r="C36" s="198">
        <v>2014</v>
      </c>
      <c r="D36" s="197">
        <v>1881.9</v>
      </c>
    </row>
    <row r="37" spans="1:4" ht="26.25" customHeight="1" x14ac:dyDescent="0.2">
      <c r="A37" s="192">
        <v>26</v>
      </c>
      <c r="B37" s="199" t="s">
        <v>1062</v>
      </c>
      <c r="C37" s="198">
        <v>2014</v>
      </c>
      <c r="D37" s="197">
        <v>46867.92</v>
      </c>
    </row>
    <row r="38" spans="1:4" ht="26.25" customHeight="1" x14ac:dyDescent="0.2">
      <c r="A38" s="192">
        <v>27</v>
      </c>
      <c r="B38" s="199" t="s">
        <v>1063</v>
      </c>
      <c r="C38" s="198">
        <v>2014</v>
      </c>
      <c r="D38" s="197">
        <v>57381.96</v>
      </c>
    </row>
    <row r="39" spans="1:4" ht="26.25" customHeight="1" x14ac:dyDescent="0.2">
      <c r="A39" s="198">
        <v>28</v>
      </c>
      <c r="B39" s="199" t="s">
        <v>1064</v>
      </c>
      <c r="C39" s="198">
        <v>2014</v>
      </c>
      <c r="D39" s="197">
        <v>10008.51</v>
      </c>
    </row>
    <row r="40" spans="1:4" ht="26.25" customHeight="1" x14ac:dyDescent="0.2">
      <c r="A40" s="198">
        <v>29</v>
      </c>
      <c r="B40" s="199" t="s">
        <v>1065</v>
      </c>
      <c r="C40" s="198">
        <v>2014</v>
      </c>
      <c r="D40" s="197">
        <v>35916</v>
      </c>
    </row>
    <row r="41" spans="1:4" ht="26.25" customHeight="1" x14ac:dyDescent="0.2">
      <c r="A41" s="198">
        <v>30</v>
      </c>
      <c r="B41" s="199" t="s">
        <v>1066</v>
      </c>
      <c r="C41" s="198">
        <v>2014</v>
      </c>
      <c r="D41" s="197">
        <v>3321</v>
      </c>
    </row>
    <row r="42" spans="1:4" ht="26.25" customHeight="1" x14ac:dyDescent="0.2">
      <c r="A42" s="192">
        <v>31</v>
      </c>
      <c r="B42" s="199" t="s">
        <v>1067</v>
      </c>
      <c r="C42" s="198">
        <v>2014</v>
      </c>
      <c r="D42" s="197">
        <v>1062.72</v>
      </c>
    </row>
    <row r="43" spans="1:4" ht="26.25" customHeight="1" x14ac:dyDescent="0.2">
      <c r="A43" s="192">
        <v>32</v>
      </c>
      <c r="B43" s="199" t="s">
        <v>1068</v>
      </c>
      <c r="C43" s="198">
        <v>2014</v>
      </c>
      <c r="D43" s="197">
        <v>2966.76</v>
      </c>
    </row>
    <row r="44" spans="1:4" ht="26.25" customHeight="1" x14ac:dyDescent="0.2">
      <c r="A44" s="198">
        <v>33</v>
      </c>
      <c r="B44" s="199" t="s">
        <v>1069</v>
      </c>
      <c r="C44" s="198">
        <v>2014</v>
      </c>
      <c r="D44" s="197">
        <v>2966.76</v>
      </c>
    </row>
    <row r="45" spans="1:4" ht="26.25" customHeight="1" x14ac:dyDescent="0.2">
      <c r="A45" s="198">
        <v>34</v>
      </c>
      <c r="B45" s="199" t="s">
        <v>1070</v>
      </c>
      <c r="C45" s="198">
        <v>2014</v>
      </c>
      <c r="D45" s="197">
        <v>2085.9699999999998</v>
      </c>
    </row>
    <row r="46" spans="1:4" ht="26.25" customHeight="1" x14ac:dyDescent="0.2">
      <c r="A46" s="198">
        <v>35</v>
      </c>
      <c r="B46" s="199" t="s">
        <v>1071</v>
      </c>
      <c r="C46" s="198">
        <v>2014</v>
      </c>
      <c r="D46" s="197">
        <v>308.73</v>
      </c>
    </row>
    <row r="47" spans="1:4" ht="26.25" customHeight="1" x14ac:dyDescent="0.2">
      <c r="A47" s="192">
        <v>36</v>
      </c>
      <c r="B47" s="199" t="s">
        <v>1072</v>
      </c>
      <c r="C47" s="198">
        <v>2014</v>
      </c>
      <c r="D47" s="197">
        <v>1277.97</v>
      </c>
    </row>
    <row r="48" spans="1:4" ht="26.25" customHeight="1" x14ac:dyDescent="0.2">
      <c r="A48" s="192">
        <v>37</v>
      </c>
      <c r="B48" s="199" t="s">
        <v>1073</v>
      </c>
      <c r="C48" s="198">
        <v>2014</v>
      </c>
      <c r="D48" s="197">
        <v>246</v>
      </c>
    </row>
    <row r="49" spans="1:4" ht="26.25" customHeight="1" x14ac:dyDescent="0.2">
      <c r="A49" s="198">
        <v>38</v>
      </c>
      <c r="B49" s="199" t="s">
        <v>1074</v>
      </c>
      <c r="C49" s="198">
        <v>2014</v>
      </c>
      <c r="D49" s="197">
        <v>851.4</v>
      </c>
    </row>
    <row r="50" spans="1:4" ht="26.25" customHeight="1" x14ac:dyDescent="0.2">
      <c r="A50" s="198">
        <v>39</v>
      </c>
      <c r="B50" s="199" t="s">
        <v>1075</v>
      </c>
      <c r="C50" s="198">
        <v>2014</v>
      </c>
      <c r="D50" s="197">
        <v>851.4</v>
      </c>
    </row>
    <row r="51" spans="1:4" ht="26.25" customHeight="1" x14ac:dyDescent="0.2">
      <c r="A51" s="198">
        <v>40</v>
      </c>
      <c r="B51" s="199" t="s">
        <v>1076</v>
      </c>
      <c r="C51" s="198">
        <v>2014</v>
      </c>
      <c r="D51" s="197">
        <v>848.7</v>
      </c>
    </row>
    <row r="52" spans="1:4" ht="26.25" customHeight="1" x14ac:dyDescent="0.2">
      <c r="A52" s="192">
        <v>41</v>
      </c>
      <c r="B52" s="199" t="s">
        <v>1077</v>
      </c>
      <c r="C52" s="198">
        <v>2014</v>
      </c>
      <c r="D52" s="197">
        <v>27928.38</v>
      </c>
    </row>
    <row r="53" spans="1:4" ht="26.25" customHeight="1" x14ac:dyDescent="0.2">
      <c r="A53" s="192">
        <v>42</v>
      </c>
      <c r="B53" s="199" t="s">
        <v>1078</v>
      </c>
      <c r="C53" s="198">
        <v>2015</v>
      </c>
      <c r="D53" s="197">
        <v>1945</v>
      </c>
    </row>
    <row r="54" spans="1:4" ht="26.25" customHeight="1" x14ac:dyDescent="0.2">
      <c r="A54" s="198">
        <v>43</v>
      </c>
      <c r="B54" s="199" t="s">
        <v>1079</v>
      </c>
      <c r="C54" s="198">
        <v>2015</v>
      </c>
      <c r="D54" s="197">
        <v>1945</v>
      </c>
    </row>
    <row r="55" spans="1:4" ht="26.25" customHeight="1" x14ac:dyDescent="0.2">
      <c r="A55" s="198">
        <v>44</v>
      </c>
      <c r="B55" s="199" t="s">
        <v>1080</v>
      </c>
      <c r="C55" s="198">
        <v>2015</v>
      </c>
      <c r="D55" s="197">
        <v>1945</v>
      </c>
    </row>
    <row r="56" spans="1:4" ht="26.25" customHeight="1" x14ac:dyDescent="0.2">
      <c r="A56" s="198">
        <v>45</v>
      </c>
      <c r="B56" s="199" t="s">
        <v>1081</v>
      </c>
      <c r="C56" s="198">
        <v>2015</v>
      </c>
      <c r="D56" s="197">
        <v>2452.44</v>
      </c>
    </row>
    <row r="57" spans="1:4" ht="26.25" customHeight="1" x14ac:dyDescent="0.2">
      <c r="A57" s="192">
        <v>46</v>
      </c>
      <c r="B57" s="199" t="s">
        <v>1082</v>
      </c>
      <c r="C57" s="198">
        <v>2015</v>
      </c>
      <c r="D57" s="197">
        <v>41300</v>
      </c>
    </row>
    <row r="58" spans="1:4" ht="26.25" customHeight="1" x14ac:dyDescent="0.2">
      <c r="A58" s="192">
        <v>47</v>
      </c>
      <c r="B58" s="199" t="s">
        <v>1083</v>
      </c>
      <c r="C58" s="198">
        <v>2015</v>
      </c>
      <c r="D58" s="197">
        <v>3626.53</v>
      </c>
    </row>
    <row r="59" spans="1:4" ht="26.25" customHeight="1" x14ac:dyDescent="0.2">
      <c r="A59" s="198">
        <v>48</v>
      </c>
      <c r="B59" s="199" t="s">
        <v>1084</v>
      </c>
      <c r="C59" s="198">
        <v>2015</v>
      </c>
      <c r="D59" s="197">
        <v>3626.53</v>
      </c>
    </row>
    <row r="60" spans="1:4" ht="26.25" customHeight="1" x14ac:dyDescent="0.2">
      <c r="A60" s="198">
        <v>49</v>
      </c>
      <c r="B60" s="199" t="s">
        <v>1085</v>
      </c>
      <c r="C60" s="198">
        <v>2015</v>
      </c>
      <c r="D60" s="197">
        <v>2120.15</v>
      </c>
    </row>
    <row r="61" spans="1:4" ht="26.25" customHeight="1" x14ac:dyDescent="0.2">
      <c r="A61" s="198">
        <v>50</v>
      </c>
      <c r="B61" s="199" t="s">
        <v>1086</v>
      </c>
      <c r="C61" s="198">
        <v>2015</v>
      </c>
      <c r="D61" s="197">
        <v>1408.35</v>
      </c>
    </row>
    <row r="62" spans="1:4" ht="26.25" customHeight="1" x14ac:dyDescent="0.2">
      <c r="A62" s="192">
        <v>51</v>
      </c>
      <c r="B62" s="199" t="s">
        <v>1087</v>
      </c>
      <c r="C62" s="198">
        <v>2015</v>
      </c>
      <c r="D62" s="197">
        <v>1408.35</v>
      </c>
    </row>
    <row r="63" spans="1:4" ht="26.25" customHeight="1" x14ac:dyDescent="0.2">
      <c r="A63" s="192">
        <v>52</v>
      </c>
      <c r="B63" s="199" t="s">
        <v>1088</v>
      </c>
      <c r="C63" s="198">
        <v>2015</v>
      </c>
      <c r="D63" s="197">
        <v>1408.35</v>
      </c>
    </row>
    <row r="64" spans="1:4" ht="26.25" customHeight="1" x14ac:dyDescent="0.2">
      <c r="A64" s="198">
        <v>53</v>
      </c>
      <c r="B64" s="199" t="s">
        <v>1089</v>
      </c>
      <c r="C64" s="198">
        <v>2015</v>
      </c>
      <c r="D64" s="197">
        <v>1160</v>
      </c>
    </row>
    <row r="65" spans="1:4" ht="26.25" customHeight="1" x14ac:dyDescent="0.2">
      <c r="A65" s="198">
        <v>54</v>
      </c>
      <c r="B65" s="199" t="s">
        <v>1090</v>
      </c>
      <c r="C65" s="198">
        <v>2015</v>
      </c>
      <c r="D65" s="197">
        <v>1160</v>
      </c>
    </row>
    <row r="66" spans="1:4" ht="26.25" customHeight="1" x14ac:dyDescent="0.2">
      <c r="A66" s="198">
        <v>55</v>
      </c>
      <c r="B66" s="199" t="s">
        <v>1091</v>
      </c>
      <c r="C66" s="198">
        <v>2015</v>
      </c>
      <c r="D66" s="197">
        <v>3493.2</v>
      </c>
    </row>
    <row r="67" spans="1:4" ht="26.25" customHeight="1" x14ac:dyDescent="0.2">
      <c r="A67" s="192">
        <v>56</v>
      </c>
      <c r="B67" s="199" t="s">
        <v>1092</v>
      </c>
      <c r="C67" s="198">
        <v>2015</v>
      </c>
      <c r="D67" s="197">
        <v>13997.4</v>
      </c>
    </row>
    <row r="68" spans="1:4" ht="26.25" customHeight="1" x14ac:dyDescent="0.2">
      <c r="A68" s="192">
        <v>57</v>
      </c>
      <c r="B68" s="199" t="s">
        <v>1093</v>
      </c>
      <c r="C68" s="198">
        <v>2015</v>
      </c>
      <c r="D68" s="197">
        <v>13997.4</v>
      </c>
    </row>
    <row r="69" spans="1:4" ht="26.25" customHeight="1" x14ac:dyDescent="0.2">
      <c r="A69" s="198">
        <v>58</v>
      </c>
      <c r="B69" s="199" t="s">
        <v>1094</v>
      </c>
      <c r="C69" s="198">
        <v>2015</v>
      </c>
      <c r="D69" s="197">
        <v>5606</v>
      </c>
    </row>
    <row r="70" spans="1:4" ht="26.25" customHeight="1" x14ac:dyDescent="0.2">
      <c r="A70" s="198">
        <v>59</v>
      </c>
      <c r="B70" s="199" t="s">
        <v>1095</v>
      </c>
      <c r="C70" s="198">
        <v>2015</v>
      </c>
      <c r="D70" s="197">
        <v>1425</v>
      </c>
    </row>
    <row r="71" spans="1:4" ht="26.25" customHeight="1" x14ac:dyDescent="0.2">
      <c r="A71" s="198">
        <v>60</v>
      </c>
      <c r="B71" s="199" t="s">
        <v>1096</v>
      </c>
      <c r="C71" s="198">
        <v>2016</v>
      </c>
      <c r="D71" s="197">
        <v>3172.9</v>
      </c>
    </row>
    <row r="72" spans="1:4" ht="26.25" customHeight="1" x14ac:dyDescent="0.2">
      <c r="A72" s="192">
        <v>61</v>
      </c>
      <c r="B72" s="199" t="s">
        <v>1097</v>
      </c>
      <c r="C72" s="198">
        <v>2016</v>
      </c>
      <c r="D72" s="197">
        <v>1319.79</v>
      </c>
    </row>
    <row r="73" spans="1:4" ht="26.25" customHeight="1" x14ac:dyDescent="0.2">
      <c r="A73" s="192">
        <v>62</v>
      </c>
      <c r="B73" s="199" t="s">
        <v>1098</v>
      </c>
      <c r="C73" s="198">
        <v>2016</v>
      </c>
      <c r="D73" s="197">
        <v>1319.79</v>
      </c>
    </row>
    <row r="74" spans="1:4" ht="26.25" customHeight="1" x14ac:dyDescent="0.2">
      <c r="A74" s="198">
        <v>63</v>
      </c>
      <c r="B74" s="199" t="s">
        <v>1099</v>
      </c>
      <c r="C74" s="198">
        <v>2016</v>
      </c>
      <c r="D74" s="197">
        <v>1319.79</v>
      </c>
    </row>
    <row r="75" spans="1:4" ht="26.25" customHeight="1" x14ac:dyDescent="0.2">
      <c r="A75" s="198">
        <v>64</v>
      </c>
      <c r="B75" s="199" t="s">
        <v>1100</v>
      </c>
      <c r="C75" s="198">
        <v>2016</v>
      </c>
      <c r="D75" s="197">
        <v>1319.79</v>
      </c>
    </row>
    <row r="76" spans="1:4" ht="26.25" customHeight="1" x14ac:dyDescent="0.2">
      <c r="A76" s="198">
        <v>65</v>
      </c>
      <c r="B76" s="199" t="s">
        <v>1101</v>
      </c>
      <c r="C76" s="198">
        <v>2016</v>
      </c>
      <c r="D76" s="197">
        <v>1319.79</v>
      </c>
    </row>
    <row r="77" spans="1:4" ht="26.25" customHeight="1" x14ac:dyDescent="0.2">
      <c r="A77" s="192">
        <v>66</v>
      </c>
      <c r="B77" s="199" t="s">
        <v>1102</v>
      </c>
      <c r="C77" s="198">
        <v>2016</v>
      </c>
      <c r="D77" s="197">
        <v>1319.79</v>
      </c>
    </row>
    <row r="78" spans="1:4" ht="26.25" customHeight="1" x14ac:dyDescent="0.2">
      <c r="A78" s="192">
        <v>67</v>
      </c>
      <c r="B78" s="199" t="s">
        <v>1103</v>
      </c>
      <c r="C78" s="198">
        <v>2016</v>
      </c>
      <c r="D78" s="197">
        <v>51660.38</v>
      </c>
    </row>
    <row r="79" spans="1:4" ht="26.25" customHeight="1" x14ac:dyDescent="0.2">
      <c r="A79" s="198">
        <v>68</v>
      </c>
      <c r="B79" s="199" t="s">
        <v>1104</v>
      </c>
      <c r="C79" s="198">
        <v>2016</v>
      </c>
      <c r="D79" s="197">
        <v>17436.48</v>
      </c>
    </row>
    <row r="80" spans="1:4" ht="26.25" customHeight="1" x14ac:dyDescent="0.2">
      <c r="A80" s="198">
        <v>69</v>
      </c>
      <c r="B80" s="199" t="s">
        <v>1105</v>
      </c>
      <c r="C80" s="198">
        <v>2016</v>
      </c>
      <c r="D80" s="197">
        <v>4102.05</v>
      </c>
    </row>
    <row r="81" spans="1:4" ht="26.25" customHeight="1" x14ac:dyDescent="0.2">
      <c r="A81" s="198">
        <v>70</v>
      </c>
      <c r="B81" s="199" t="s">
        <v>1106</v>
      </c>
      <c r="C81" s="198">
        <v>2016</v>
      </c>
      <c r="D81" s="197">
        <v>886.83</v>
      </c>
    </row>
    <row r="82" spans="1:4" ht="26.25" customHeight="1" x14ac:dyDescent="0.2">
      <c r="A82" s="192">
        <v>71</v>
      </c>
      <c r="B82" s="199" t="s">
        <v>1107</v>
      </c>
      <c r="C82" s="198">
        <v>2016</v>
      </c>
      <c r="D82" s="197">
        <v>886.83</v>
      </c>
    </row>
    <row r="83" spans="1:4" ht="26.25" customHeight="1" x14ac:dyDescent="0.2">
      <c r="A83" s="192">
        <v>72</v>
      </c>
      <c r="B83" s="199" t="s">
        <v>1108</v>
      </c>
      <c r="C83" s="198">
        <v>2016</v>
      </c>
      <c r="D83" s="197">
        <v>886.83</v>
      </c>
    </row>
    <row r="84" spans="1:4" ht="26.25" customHeight="1" x14ac:dyDescent="0.2">
      <c r="A84" s="198">
        <v>73</v>
      </c>
      <c r="B84" s="199" t="s">
        <v>1109</v>
      </c>
      <c r="C84" s="198">
        <v>2016</v>
      </c>
      <c r="D84" s="197">
        <v>886.83</v>
      </c>
    </row>
    <row r="85" spans="1:4" ht="26.25" customHeight="1" x14ac:dyDescent="0.2">
      <c r="A85" s="198">
        <v>74</v>
      </c>
      <c r="B85" s="199" t="s">
        <v>1110</v>
      </c>
      <c r="C85" s="198">
        <v>2016</v>
      </c>
      <c r="D85" s="197">
        <v>810.57</v>
      </c>
    </row>
    <row r="86" spans="1:4" ht="26.25" customHeight="1" x14ac:dyDescent="0.2">
      <c r="A86" s="198">
        <v>75</v>
      </c>
      <c r="B86" s="199" t="s">
        <v>1111</v>
      </c>
      <c r="C86" s="198">
        <v>2016</v>
      </c>
      <c r="D86" s="197">
        <v>810.57</v>
      </c>
    </row>
    <row r="87" spans="1:4" ht="26.25" customHeight="1" x14ac:dyDescent="0.2">
      <c r="A87" s="192">
        <v>76</v>
      </c>
      <c r="B87" s="199" t="s">
        <v>1112</v>
      </c>
      <c r="C87" s="198">
        <v>2016</v>
      </c>
      <c r="D87" s="197">
        <v>697.41</v>
      </c>
    </row>
    <row r="88" spans="1:4" ht="26.25" customHeight="1" x14ac:dyDescent="0.2">
      <c r="A88" s="192">
        <v>77</v>
      </c>
      <c r="B88" s="199" t="s">
        <v>1113</v>
      </c>
      <c r="C88" s="198">
        <v>2016</v>
      </c>
      <c r="D88" s="197">
        <v>1200</v>
      </c>
    </row>
    <row r="89" spans="1:4" ht="26.25" customHeight="1" x14ac:dyDescent="0.2">
      <c r="A89" s="198">
        <v>78</v>
      </c>
      <c r="B89" s="199" t="s">
        <v>1114</v>
      </c>
      <c r="C89" s="198">
        <v>2016</v>
      </c>
      <c r="D89" s="197">
        <v>10265.030000000001</v>
      </c>
    </row>
    <row r="90" spans="1:4" ht="26.25" customHeight="1" x14ac:dyDescent="0.2">
      <c r="A90" s="198">
        <v>79</v>
      </c>
      <c r="B90" s="199" t="s">
        <v>1115</v>
      </c>
      <c r="C90" s="198">
        <v>2017</v>
      </c>
      <c r="D90" s="197">
        <v>3068.85</v>
      </c>
    </row>
    <row r="91" spans="1:4" ht="26.25" customHeight="1" x14ac:dyDescent="0.2">
      <c r="A91" s="198">
        <v>80</v>
      </c>
      <c r="B91" s="199" t="s">
        <v>1116</v>
      </c>
      <c r="C91" s="198">
        <v>2017</v>
      </c>
      <c r="D91" s="197">
        <v>2309.94</v>
      </c>
    </row>
    <row r="92" spans="1:4" ht="26.25" customHeight="1" x14ac:dyDescent="0.2">
      <c r="A92" s="192">
        <v>81</v>
      </c>
      <c r="B92" s="199" t="s">
        <v>1117</v>
      </c>
      <c r="C92" s="198">
        <v>2017</v>
      </c>
      <c r="D92" s="197">
        <v>9318.48</v>
      </c>
    </row>
    <row r="93" spans="1:4" ht="26.25" customHeight="1" x14ac:dyDescent="0.2">
      <c r="A93" s="192">
        <v>82</v>
      </c>
      <c r="B93" s="199" t="s">
        <v>1118</v>
      </c>
      <c r="C93" s="198">
        <v>2017</v>
      </c>
      <c r="D93" s="197">
        <v>1739.99</v>
      </c>
    </row>
    <row r="94" spans="1:4" ht="26.25" customHeight="1" x14ac:dyDescent="0.2">
      <c r="A94" s="198">
        <v>83</v>
      </c>
      <c r="B94" s="199" t="s">
        <v>1119</v>
      </c>
      <c r="C94" s="198">
        <v>2017</v>
      </c>
      <c r="D94" s="197">
        <v>1740</v>
      </c>
    </row>
    <row r="95" spans="1:4" ht="26.25" customHeight="1" x14ac:dyDescent="0.2">
      <c r="A95" s="198">
        <v>84</v>
      </c>
      <c r="B95" s="199" t="s">
        <v>1120</v>
      </c>
      <c r="C95" s="198">
        <v>2017</v>
      </c>
      <c r="D95" s="197">
        <v>795</v>
      </c>
    </row>
    <row r="96" spans="1:4" ht="26.25" customHeight="1" x14ac:dyDescent="0.2">
      <c r="A96" s="198">
        <v>85</v>
      </c>
      <c r="B96" s="199" t="s">
        <v>1121</v>
      </c>
      <c r="C96" s="198">
        <v>2017</v>
      </c>
      <c r="D96" s="197">
        <v>1591.57</v>
      </c>
    </row>
    <row r="97" spans="1:4" ht="26.25" customHeight="1" x14ac:dyDescent="0.2">
      <c r="A97" s="192">
        <v>86</v>
      </c>
      <c r="B97" s="199" t="s">
        <v>1122</v>
      </c>
      <c r="C97" s="198">
        <v>2017</v>
      </c>
      <c r="D97" s="197">
        <v>1591.58</v>
      </c>
    </row>
    <row r="98" spans="1:4" ht="26.25" customHeight="1" x14ac:dyDescent="0.2">
      <c r="A98" s="192">
        <v>87</v>
      </c>
      <c r="B98" s="199" t="s">
        <v>1123</v>
      </c>
      <c r="C98" s="198">
        <v>2017</v>
      </c>
      <c r="D98" s="197">
        <v>1968.66</v>
      </c>
    </row>
    <row r="99" spans="1:4" ht="26.25" customHeight="1" x14ac:dyDescent="0.2">
      <c r="A99" s="198">
        <v>88</v>
      </c>
      <c r="B99" s="199" t="s">
        <v>1124</v>
      </c>
      <c r="C99" s="198">
        <v>2017</v>
      </c>
      <c r="D99" s="197">
        <v>1968.66</v>
      </c>
    </row>
    <row r="100" spans="1:4" ht="26.25" customHeight="1" x14ac:dyDescent="0.2">
      <c r="A100" s="198">
        <v>89</v>
      </c>
      <c r="B100" s="199" t="s">
        <v>1125</v>
      </c>
      <c r="C100" s="198">
        <v>2017</v>
      </c>
      <c r="D100" s="197">
        <v>1968.66</v>
      </c>
    </row>
    <row r="101" spans="1:4" ht="26.25" customHeight="1" x14ac:dyDescent="0.2">
      <c r="A101" s="198">
        <v>90</v>
      </c>
      <c r="B101" s="199" t="s">
        <v>1126</v>
      </c>
      <c r="C101" s="198">
        <v>2017</v>
      </c>
      <c r="D101" s="197">
        <v>2066.6</v>
      </c>
    </row>
    <row r="102" spans="1:4" ht="26.25" customHeight="1" x14ac:dyDescent="0.2">
      <c r="A102" s="192">
        <v>91</v>
      </c>
      <c r="B102" s="199" t="s">
        <v>1127</v>
      </c>
      <c r="C102" s="198">
        <v>2017</v>
      </c>
      <c r="D102" s="197">
        <v>2066.61</v>
      </c>
    </row>
    <row r="103" spans="1:4" ht="26.25" customHeight="1" x14ac:dyDescent="0.2">
      <c r="A103" s="192">
        <v>92</v>
      </c>
      <c r="B103" s="199" t="s">
        <v>1128</v>
      </c>
      <c r="C103" s="198">
        <v>2017</v>
      </c>
      <c r="D103" s="197">
        <v>5415.12</v>
      </c>
    </row>
    <row r="104" spans="1:4" ht="26.25" customHeight="1" x14ac:dyDescent="0.2">
      <c r="A104" s="198">
        <v>93</v>
      </c>
      <c r="B104" s="199" t="s">
        <v>1129</v>
      </c>
      <c r="C104" s="198">
        <v>2017</v>
      </c>
      <c r="D104" s="197">
        <v>5415.13</v>
      </c>
    </row>
    <row r="105" spans="1:4" ht="26.25" customHeight="1" x14ac:dyDescent="0.2">
      <c r="A105" s="198">
        <v>94</v>
      </c>
      <c r="B105" s="199" t="s">
        <v>1130</v>
      </c>
      <c r="C105" s="198">
        <v>2017</v>
      </c>
      <c r="D105" s="197">
        <v>22792.92</v>
      </c>
    </row>
    <row r="106" spans="1:4" ht="26.25" customHeight="1" x14ac:dyDescent="0.2">
      <c r="A106" s="198">
        <v>95</v>
      </c>
      <c r="B106" s="199" t="s">
        <v>1131</v>
      </c>
      <c r="C106" s="198">
        <v>2017</v>
      </c>
      <c r="D106" s="197">
        <v>3896.17</v>
      </c>
    </row>
    <row r="107" spans="1:4" ht="26.25" customHeight="1" x14ac:dyDescent="0.2">
      <c r="A107" s="192">
        <v>96</v>
      </c>
      <c r="B107" s="199" t="s">
        <v>1132</v>
      </c>
      <c r="C107" s="198">
        <v>2017</v>
      </c>
      <c r="D107" s="197">
        <v>3896.18</v>
      </c>
    </row>
    <row r="108" spans="1:4" ht="26.25" customHeight="1" x14ac:dyDescent="0.2">
      <c r="A108" s="192">
        <v>97</v>
      </c>
      <c r="B108" s="199" t="s">
        <v>1133</v>
      </c>
      <c r="C108" s="198">
        <v>2017</v>
      </c>
      <c r="D108" s="197">
        <v>14950</v>
      </c>
    </row>
    <row r="109" spans="1:4" ht="26.25" customHeight="1" x14ac:dyDescent="0.2">
      <c r="A109" s="198">
        <v>98</v>
      </c>
      <c r="B109" s="199" t="s">
        <v>1134</v>
      </c>
      <c r="C109" s="198">
        <v>2017</v>
      </c>
      <c r="D109" s="197">
        <v>25679.39</v>
      </c>
    </row>
    <row r="110" spans="1:4" ht="26.25" customHeight="1" x14ac:dyDescent="0.2">
      <c r="A110" s="198">
        <v>99</v>
      </c>
      <c r="B110" s="199" t="s">
        <v>1135</v>
      </c>
      <c r="C110" s="198">
        <v>2017</v>
      </c>
      <c r="D110" s="197">
        <v>1218.93</v>
      </c>
    </row>
    <row r="111" spans="1:4" ht="26.25" customHeight="1" x14ac:dyDescent="0.2">
      <c r="A111" s="198">
        <v>100</v>
      </c>
      <c r="B111" s="199" t="s">
        <v>1136</v>
      </c>
      <c r="C111" s="198">
        <v>2017</v>
      </c>
      <c r="D111" s="197">
        <v>2273.0100000000002</v>
      </c>
    </row>
    <row r="112" spans="1:4" ht="26.25" customHeight="1" x14ac:dyDescent="0.2">
      <c r="A112" s="192">
        <v>101</v>
      </c>
      <c r="B112" s="199" t="s">
        <v>1137</v>
      </c>
      <c r="C112" s="198">
        <v>2017</v>
      </c>
      <c r="D112" s="197">
        <v>2273</v>
      </c>
    </row>
    <row r="113" spans="1:4" ht="26.25" customHeight="1" x14ac:dyDescent="0.2">
      <c r="A113" s="192">
        <v>102</v>
      </c>
      <c r="B113" s="199" t="s">
        <v>1138</v>
      </c>
      <c r="C113" s="198">
        <v>2017</v>
      </c>
      <c r="D113" s="197">
        <v>2273</v>
      </c>
    </row>
    <row r="114" spans="1:4" ht="26.25" customHeight="1" x14ac:dyDescent="0.2">
      <c r="A114" s="198">
        <v>103</v>
      </c>
      <c r="B114" s="199" t="s">
        <v>1139</v>
      </c>
      <c r="C114" s="198">
        <v>2017</v>
      </c>
      <c r="D114" s="197">
        <v>2273</v>
      </c>
    </row>
    <row r="115" spans="1:4" ht="26.25" customHeight="1" x14ac:dyDescent="0.2">
      <c r="A115" s="198">
        <v>104</v>
      </c>
      <c r="B115" s="199" t="s">
        <v>1140</v>
      </c>
      <c r="C115" s="198">
        <v>2017</v>
      </c>
      <c r="D115" s="197">
        <v>1065</v>
      </c>
    </row>
    <row r="116" spans="1:4" ht="26.25" customHeight="1" x14ac:dyDescent="0.2">
      <c r="A116" s="198">
        <v>105</v>
      </c>
      <c r="B116" s="199" t="s">
        <v>1141</v>
      </c>
      <c r="C116" s="198">
        <v>2018</v>
      </c>
      <c r="D116" s="197">
        <v>3329.08</v>
      </c>
    </row>
    <row r="117" spans="1:4" ht="26.25" customHeight="1" x14ac:dyDescent="0.2">
      <c r="A117" s="192">
        <v>106</v>
      </c>
      <c r="B117" s="199" t="s">
        <v>1142</v>
      </c>
      <c r="C117" s="198">
        <v>2018</v>
      </c>
      <c r="D117" s="197">
        <v>18573</v>
      </c>
    </row>
    <row r="118" spans="1:4" ht="26.25" customHeight="1" x14ac:dyDescent="0.2">
      <c r="A118" s="192">
        <v>107</v>
      </c>
      <c r="B118" s="199" t="s">
        <v>1143</v>
      </c>
      <c r="C118" s="198">
        <v>2018</v>
      </c>
      <c r="D118" s="197">
        <v>2638.35</v>
      </c>
    </row>
    <row r="119" spans="1:4" ht="26.25" customHeight="1" x14ac:dyDescent="0.2">
      <c r="A119" s="198">
        <v>108</v>
      </c>
      <c r="B119" s="199" t="s">
        <v>1143</v>
      </c>
      <c r="C119" s="198">
        <v>2018</v>
      </c>
      <c r="D119" s="197">
        <v>2638.35</v>
      </c>
    </row>
    <row r="120" spans="1:4" ht="26.25" customHeight="1" x14ac:dyDescent="0.2">
      <c r="A120" s="198">
        <v>109</v>
      </c>
      <c r="B120" s="199" t="s">
        <v>1144</v>
      </c>
      <c r="C120" s="198">
        <v>2018</v>
      </c>
      <c r="D120" s="197">
        <v>1162.3499999999999</v>
      </c>
    </row>
    <row r="121" spans="1:4" ht="26.25" customHeight="1" x14ac:dyDescent="0.2">
      <c r="A121" s="198">
        <v>110</v>
      </c>
      <c r="B121" s="199" t="s">
        <v>1144</v>
      </c>
      <c r="C121" s="198">
        <v>2018</v>
      </c>
      <c r="D121" s="197">
        <v>1162.3499999999999</v>
      </c>
    </row>
    <row r="122" spans="1:4" ht="26.25" customHeight="1" x14ac:dyDescent="0.2">
      <c r="A122" s="192">
        <v>111</v>
      </c>
      <c r="B122" s="199" t="s">
        <v>1144</v>
      </c>
      <c r="C122" s="198">
        <v>2018</v>
      </c>
      <c r="D122" s="197">
        <v>1162.3499999999999</v>
      </c>
    </row>
    <row r="123" spans="1:4" ht="26.25" customHeight="1" x14ac:dyDescent="0.2">
      <c r="A123" s="192">
        <v>112</v>
      </c>
      <c r="B123" s="199" t="s">
        <v>1145</v>
      </c>
      <c r="C123" s="198">
        <v>2018</v>
      </c>
      <c r="D123" s="197">
        <v>1344.39</v>
      </c>
    </row>
    <row r="124" spans="1:4" ht="26.25" customHeight="1" x14ac:dyDescent="0.2">
      <c r="A124" s="198">
        <v>113</v>
      </c>
      <c r="B124" s="199" t="s">
        <v>1146</v>
      </c>
      <c r="C124" s="198">
        <v>2018</v>
      </c>
      <c r="D124" s="197">
        <v>1344.39</v>
      </c>
    </row>
    <row r="125" spans="1:4" ht="26.25" customHeight="1" x14ac:dyDescent="0.2">
      <c r="A125" s="198">
        <v>114</v>
      </c>
      <c r="B125" s="199" t="s">
        <v>1147</v>
      </c>
      <c r="C125" s="198">
        <v>2018</v>
      </c>
      <c r="D125" s="197">
        <v>1344.39</v>
      </c>
    </row>
    <row r="126" spans="1:4" ht="26.25" customHeight="1" x14ac:dyDescent="0.2">
      <c r="A126" s="198">
        <v>115</v>
      </c>
      <c r="B126" s="199" t="s">
        <v>1148</v>
      </c>
      <c r="C126" s="198">
        <v>2018</v>
      </c>
      <c r="D126" s="197">
        <v>1344.39</v>
      </c>
    </row>
    <row r="127" spans="1:4" ht="26.25" customHeight="1" x14ac:dyDescent="0.2">
      <c r="A127" s="192">
        <v>116</v>
      </c>
      <c r="B127" s="199" t="s">
        <v>1149</v>
      </c>
      <c r="C127" s="198">
        <v>2018</v>
      </c>
      <c r="D127" s="197">
        <v>1344.39</v>
      </c>
    </row>
    <row r="128" spans="1:4" ht="26.25" customHeight="1" x14ac:dyDescent="0.2">
      <c r="A128" s="192">
        <v>117</v>
      </c>
      <c r="B128" s="199" t="s">
        <v>1150</v>
      </c>
      <c r="C128" s="198">
        <v>2018</v>
      </c>
      <c r="D128" s="197">
        <v>25192.89</v>
      </c>
    </row>
    <row r="129" spans="1:4" ht="26.25" customHeight="1" x14ac:dyDescent="0.2">
      <c r="A129" s="198">
        <v>118</v>
      </c>
      <c r="B129" s="199" t="s">
        <v>1151</v>
      </c>
      <c r="C129" s="198">
        <v>2018</v>
      </c>
      <c r="D129" s="197">
        <v>1735.53</v>
      </c>
    </row>
    <row r="130" spans="1:4" ht="26.25" customHeight="1" x14ac:dyDescent="0.2">
      <c r="A130" s="198">
        <v>119</v>
      </c>
      <c r="B130" s="199" t="s">
        <v>1152</v>
      </c>
      <c r="C130" s="198">
        <v>2018</v>
      </c>
      <c r="D130" s="197">
        <v>4341.8999999999996</v>
      </c>
    </row>
    <row r="131" spans="1:4" ht="26.25" customHeight="1" x14ac:dyDescent="0.2">
      <c r="A131" s="198">
        <v>120</v>
      </c>
      <c r="B131" s="199" t="s">
        <v>1153</v>
      </c>
      <c r="C131" s="198">
        <v>2018</v>
      </c>
      <c r="D131" s="197">
        <v>1690.8</v>
      </c>
    </row>
    <row r="132" spans="1:4" ht="26.25" customHeight="1" x14ac:dyDescent="0.2">
      <c r="A132" s="192">
        <v>121</v>
      </c>
      <c r="B132" s="199" t="s">
        <v>1153</v>
      </c>
      <c r="C132" s="198">
        <v>2018</v>
      </c>
      <c r="D132" s="197">
        <v>1722</v>
      </c>
    </row>
    <row r="133" spans="1:4" ht="26.25" customHeight="1" x14ac:dyDescent="0.2">
      <c r="A133" s="192">
        <v>122</v>
      </c>
      <c r="B133" s="199" t="s">
        <v>1154</v>
      </c>
      <c r="C133" s="198">
        <v>2018</v>
      </c>
      <c r="D133" s="197">
        <v>349.32</v>
      </c>
    </row>
    <row r="134" spans="1:4" ht="26.25" customHeight="1" x14ac:dyDescent="0.2">
      <c r="A134" s="198">
        <v>123</v>
      </c>
      <c r="B134" s="199" t="s">
        <v>1154</v>
      </c>
      <c r="C134" s="198">
        <v>2018</v>
      </c>
      <c r="D134" s="197">
        <v>349.32</v>
      </c>
    </row>
    <row r="135" spans="1:4" ht="26.25" customHeight="1" x14ac:dyDescent="0.2">
      <c r="A135" s="198">
        <v>124</v>
      </c>
      <c r="B135" s="199" t="s">
        <v>1155</v>
      </c>
      <c r="C135" s="198">
        <v>2018</v>
      </c>
      <c r="D135" s="197">
        <v>995.07</v>
      </c>
    </row>
    <row r="136" spans="1:4" ht="26.25" customHeight="1" x14ac:dyDescent="0.2">
      <c r="A136" s="198">
        <v>125</v>
      </c>
      <c r="B136" s="199" t="s">
        <v>1155</v>
      </c>
      <c r="C136" s="198">
        <v>2018</v>
      </c>
      <c r="D136" s="197">
        <v>995.07</v>
      </c>
    </row>
    <row r="137" spans="1:4" ht="26.25" customHeight="1" x14ac:dyDescent="0.2">
      <c r="A137" s="192">
        <v>126</v>
      </c>
      <c r="B137" s="199" t="s">
        <v>1156</v>
      </c>
      <c r="C137" s="198">
        <v>2018</v>
      </c>
      <c r="D137" s="197">
        <v>10684.64</v>
      </c>
    </row>
    <row r="138" spans="1:4" ht="26.25" customHeight="1" x14ac:dyDescent="0.2">
      <c r="A138" s="192">
        <v>127</v>
      </c>
      <c r="B138" s="199" t="s">
        <v>1157</v>
      </c>
      <c r="C138" s="198">
        <v>2017</v>
      </c>
      <c r="D138" s="197">
        <v>16012.87</v>
      </c>
    </row>
    <row r="139" spans="1:4" ht="26.25" customHeight="1" x14ac:dyDescent="0.2">
      <c r="A139" s="198">
        <v>128</v>
      </c>
      <c r="B139" s="199" t="s">
        <v>1158</v>
      </c>
      <c r="C139" s="198">
        <v>2018</v>
      </c>
      <c r="D139" s="197">
        <v>6840.03</v>
      </c>
    </row>
    <row r="140" spans="1:4" ht="26.25" customHeight="1" x14ac:dyDescent="0.2">
      <c r="A140" s="198">
        <v>129</v>
      </c>
      <c r="B140" s="199" t="s">
        <v>1159</v>
      </c>
      <c r="C140" s="198">
        <v>2018</v>
      </c>
      <c r="D140" s="197">
        <v>6387.6</v>
      </c>
    </row>
    <row r="141" spans="1:4" ht="26.25" customHeight="1" x14ac:dyDescent="0.2">
      <c r="A141" s="198">
        <v>130</v>
      </c>
      <c r="B141" s="199" t="s">
        <v>1159</v>
      </c>
      <c r="C141" s="198">
        <v>2018</v>
      </c>
      <c r="D141" s="197">
        <v>6387.59</v>
      </c>
    </row>
    <row r="142" spans="1:4" ht="26.25" customHeight="1" x14ac:dyDescent="0.2">
      <c r="A142" s="192">
        <v>131</v>
      </c>
      <c r="B142" s="199" t="s">
        <v>1160</v>
      </c>
      <c r="C142" s="198">
        <v>2018</v>
      </c>
      <c r="D142" s="197">
        <v>1198.02</v>
      </c>
    </row>
    <row r="143" spans="1:4" ht="26.25" customHeight="1" x14ac:dyDescent="0.2">
      <c r="A143" s="192">
        <v>132</v>
      </c>
      <c r="B143" s="199" t="s">
        <v>1160</v>
      </c>
      <c r="C143" s="198">
        <v>2018</v>
      </c>
      <c r="D143" s="197">
        <v>1176.31</v>
      </c>
    </row>
    <row r="144" spans="1:4" ht="26.25" customHeight="1" x14ac:dyDescent="0.2">
      <c r="A144" s="198">
        <v>133</v>
      </c>
      <c r="B144" s="199" t="s">
        <v>1161</v>
      </c>
      <c r="C144" s="198">
        <v>2018</v>
      </c>
      <c r="D144" s="197">
        <v>1288.6300000000001</v>
      </c>
    </row>
    <row r="145" spans="1:4" ht="26.25" customHeight="1" x14ac:dyDescent="0.2">
      <c r="A145" s="198">
        <v>134</v>
      </c>
      <c r="B145" s="199" t="s">
        <v>1162</v>
      </c>
      <c r="C145" s="198">
        <v>2018</v>
      </c>
      <c r="D145" s="197">
        <v>13530</v>
      </c>
    </row>
    <row r="146" spans="1:4" ht="26.25" customHeight="1" x14ac:dyDescent="0.2">
      <c r="A146" s="198">
        <v>135</v>
      </c>
      <c r="B146" s="199" t="s">
        <v>1161</v>
      </c>
      <c r="C146" s="198">
        <v>2018</v>
      </c>
      <c r="D146" s="197">
        <v>1288.6300000000001</v>
      </c>
    </row>
    <row r="147" spans="1:4" ht="26.25" customHeight="1" x14ac:dyDescent="0.2">
      <c r="A147" s="192">
        <v>136</v>
      </c>
      <c r="B147" s="199" t="s">
        <v>1163</v>
      </c>
      <c r="C147" s="198">
        <v>2018</v>
      </c>
      <c r="D147" s="197">
        <v>38040.550000000003</v>
      </c>
    </row>
    <row r="148" spans="1:4" ht="26.25" customHeight="1" x14ac:dyDescent="0.2">
      <c r="A148" s="192">
        <v>137</v>
      </c>
      <c r="B148" s="199" t="s">
        <v>1164</v>
      </c>
      <c r="C148" s="198">
        <v>2018</v>
      </c>
      <c r="D148" s="197">
        <v>20281.47</v>
      </c>
    </row>
    <row r="149" spans="1:4" ht="26.25" customHeight="1" x14ac:dyDescent="0.2">
      <c r="A149" s="198">
        <v>138</v>
      </c>
      <c r="B149" s="199" t="s">
        <v>1165</v>
      </c>
      <c r="C149" s="198">
        <v>2018</v>
      </c>
      <c r="D149" s="197">
        <v>19838.669999999998</v>
      </c>
    </row>
    <row r="150" spans="1:4" ht="26.25" customHeight="1" x14ac:dyDescent="0.2">
      <c r="A150" s="198">
        <v>139</v>
      </c>
      <c r="B150" s="199" t="s">
        <v>1166</v>
      </c>
      <c r="C150" s="198">
        <v>2018</v>
      </c>
      <c r="D150" s="197">
        <v>12219</v>
      </c>
    </row>
    <row r="151" spans="1:4" ht="26.25" customHeight="1" x14ac:dyDescent="0.2">
      <c r="A151" s="198">
        <v>140</v>
      </c>
      <c r="B151" s="200" t="s">
        <v>1167</v>
      </c>
      <c r="C151" s="198">
        <v>2019</v>
      </c>
      <c r="D151" s="197">
        <v>1279.2</v>
      </c>
    </row>
    <row r="152" spans="1:4" ht="26.25" customHeight="1" x14ac:dyDescent="0.2">
      <c r="A152" s="192">
        <v>141</v>
      </c>
      <c r="B152" s="200" t="s">
        <v>1168</v>
      </c>
      <c r="C152" s="198">
        <v>2019</v>
      </c>
      <c r="D152" s="197">
        <v>17748.900000000001</v>
      </c>
    </row>
    <row r="153" spans="1:4" ht="26.25" customHeight="1" x14ac:dyDescent="0.2">
      <c r="A153" s="192">
        <v>142</v>
      </c>
      <c r="B153" s="201" t="s">
        <v>1169</v>
      </c>
      <c r="C153" s="198">
        <v>2018</v>
      </c>
      <c r="D153" s="202">
        <v>182276.2</v>
      </c>
    </row>
    <row r="154" spans="1:4" ht="26.25" customHeight="1" x14ac:dyDescent="0.2">
      <c r="A154" s="198">
        <v>143</v>
      </c>
      <c r="B154" s="201" t="s">
        <v>1170</v>
      </c>
      <c r="C154" s="198">
        <v>2018</v>
      </c>
      <c r="D154" s="202">
        <v>19565.66</v>
      </c>
    </row>
    <row r="155" spans="1:4" ht="26.25" customHeight="1" x14ac:dyDescent="0.2">
      <c r="A155" s="198">
        <v>144</v>
      </c>
      <c r="B155" s="201" t="s">
        <v>1171</v>
      </c>
      <c r="C155" s="198">
        <v>2018</v>
      </c>
      <c r="D155" s="202">
        <v>489015.28</v>
      </c>
    </row>
    <row r="156" spans="1:4" ht="26.25" customHeight="1" x14ac:dyDescent="0.2">
      <c r="A156" s="198">
        <v>145</v>
      </c>
      <c r="B156" s="201" t="s">
        <v>1172</v>
      </c>
      <c r="C156" s="198">
        <v>2018</v>
      </c>
      <c r="D156" s="202">
        <v>20196.82</v>
      </c>
    </row>
    <row r="157" spans="1:4" ht="26.25" customHeight="1" x14ac:dyDescent="0.2">
      <c r="A157" s="192">
        <v>146</v>
      </c>
      <c r="B157" s="201" t="s">
        <v>1173</v>
      </c>
      <c r="C157" s="198">
        <v>2018</v>
      </c>
      <c r="D157" s="202">
        <v>11991.86</v>
      </c>
    </row>
    <row r="158" spans="1:4" ht="26.25" customHeight="1" x14ac:dyDescent="0.2">
      <c r="A158" s="192">
        <v>147</v>
      </c>
      <c r="B158" s="201" t="s">
        <v>1174</v>
      </c>
      <c r="C158" s="198">
        <v>2018</v>
      </c>
      <c r="D158" s="202">
        <f>261696.46*2</f>
        <v>523392.92</v>
      </c>
    </row>
    <row r="159" spans="1:4" ht="26.25" customHeight="1" x14ac:dyDescent="0.2">
      <c r="A159" s="198">
        <v>148</v>
      </c>
      <c r="B159" s="201" t="s">
        <v>1175</v>
      </c>
      <c r="C159" s="198">
        <v>2018</v>
      </c>
      <c r="D159" s="202">
        <v>21270</v>
      </c>
    </row>
    <row r="160" spans="1:4" ht="26.25" customHeight="1" x14ac:dyDescent="0.2">
      <c r="A160" s="198">
        <v>149</v>
      </c>
      <c r="B160" s="201" t="s">
        <v>1176</v>
      </c>
      <c r="C160" s="198" t="s">
        <v>1177</v>
      </c>
      <c r="D160" s="202">
        <v>7573.8</v>
      </c>
    </row>
    <row r="161" spans="1:4" ht="26.25" customHeight="1" x14ac:dyDescent="0.2">
      <c r="A161" s="198">
        <v>150</v>
      </c>
      <c r="B161" s="201" t="s">
        <v>1178</v>
      </c>
      <c r="C161" s="198" t="s">
        <v>1177</v>
      </c>
      <c r="D161" s="202">
        <v>6311.5</v>
      </c>
    </row>
    <row r="162" spans="1:4" ht="26.25" customHeight="1" x14ac:dyDescent="0.2">
      <c r="A162" s="192">
        <v>151</v>
      </c>
      <c r="B162" s="201" t="s">
        <v>1179</v>
      </c>
      <c r="C162" s="198" t="s">
        <v>1177</v>
      </c>
      <c r="D162" s="202">
        <v>1262.3</v>
      </c>
    </row>
    <row r="163" spans="1:4" ht="26.25" customHeight="1" x14ac:dyDescent="0.2">
      <c r="A163" s="192">
        <v>152</v>
      </c>
      <c r="B163" s="201" t="s">
        <v>1180</v>
      </c>
      <c r="C163" s="198" t="s">
        <v>1177</v>
      </c>
      <c r="D163" s="202">
        <v>3155.75</v>
      </c>
    </row>
    <row r="164" spans="1:4" ht="26.25" customHeight="1" x14ac:dyDescent="0.2">
      <c r="A164" s="198">
        <v>153</v>
      </c>
      <c r="B164" s="201" t="s">
        <v>1181</v>
      </c>
      <c r="C164" s="198" t="s">
        <v>1177</v>
      </c>
      <c r="D164" s="202">
        <v>6311.5</v>
      </c>
    </row>
    <row r="165" spans="1:4" ht="26.25" customHeight="1" x14ac:dyDescent="0.2">
      <c r="A165" s="198">
        <v>154</v>
      </c>
      <c r="B165" s="201" t="s">
        <v>1182</v>
      </c>
      <c r="C165" s="198" t="s">
        <v>1177</v>
      </c>
      <c r="D165" s="202">
        <v>6311.5</v>
      </c>
    </row>
    <row r="166" spans="1:4" ht="26.25" customHeight="1" x14ac:dyDescent="0.2">
      <c r="A166" s="198">
        <v>155</v>
      </c>
      <c r="B166" s="201" t="s">
        <v>1183</v>
      </c>
      <c r="C166" s="198" t="s">
        <v>1177</v>
      </c>
      <c r="D166" s="202">
        <v>1340.7</v>
      </c>
    </row>
    <row r="167" spans="1:4" ht="26.25" customHeight="1" x14ac:dyDescent="0.2">
      <c r="A167" s="203"/>
      <c r="B167" s="204" t="s">
        <v>475</v>
      </c>
      <c r="C167" s="203"/>
      <c r="D167" s="205">
        <f>SUM(D12:D166)</f>
        <v>2188051</v>
      </c>
    </row>
    <row r="168" spans="1:4" ht="26.25" customHeight="1" x14ac:dyDescent="0.2">
      <c r="A168" s="541" t="s">
        <v>1184</v>
      </c>
      <c r="B168" s="541"/>
      <c r="C168" s="541"/>
      <c r="D168" s="541"/>
    </row>
    <row r="169" spans="1:4" ht="26.25" customHeight="1" x14ac:dyDescent="0.2">
      <c r="A169" s="192">
        <v>2</v>
      </c>
      <c r="B169" s="196" t="s">
        <v>1185</v>
      </c>
      <c r="C169" s="192" t="s">
        <v>1038</v>
      </c>
      <c r="D169" s="197">
        <v>1069</v>
      </c>
    </row>
    <row r="170" spans="1:4" ht="26.25" customHeight="1" x14ac:dyDescent="0.2">
      <c r="A170" s="192">
        <v>3</v>
      </c>
      <c r="B170" s="196" t="s">
        <v>1186</v>
      </c>
      <c r="C170" s="192" t="s">
        <v>1187</v>
      </c>
      <c r="D170" s="197">
        <v>1124.0999999999999</v>
      </c>
    </row>
    <row r="171" spans="1:4" ht="26.25" customHeight="1" x14ac:dyDescent="0.2">
      <c r="A171" s="192">
        <v>4</v>
      </c>
      <c r="B171" s="196" t="s">
        <v>1186</v>
      </c>
      <c r="C171" s="192" t="s">
        <v>1187</v>
      </c>
      <c r="D171" s="197">
        <v>1124.0999999999999</v>
      </c>
    </row>
    <row r="172" spans="1:4" ht="26.25" customHeight="1" x14ac:dyDescent="0.2">
      <c r="A172" s="192">
        <v>5</v>
      </c>
      <c r="B172" s="196" t="s">
        <v>1188</v>
      </c>
      <c r="C172" s="192" t="s">
        <v>1187</v>
      </c>
      <c r="D172" s="197">
        <v>1124.0999999999999</v>
      </c>
    </row>
    <row r="173" spans="1:4" ht="26.25" customHeight="1" x14ac:dyDescent="0.2">
      <c r="A173" s="192">
        <v>6</v>
      </c>
      <c r="B173" s="196" t="s">
        <v>1189</v>
      </c>
      <c r="C173" s="192" t="s">
        <v>1187</v>
      </c>
      <c r="D173" s="197">
        <v>1124.0999999999999</v>
      </c>
    </row>
    <row r="174" spans="1:4" ht="26.25" customHeight="1" x14ac:dyDescent="0.2">
      <c r="A174" s="192">
        <v>7</v>
      </c>
      <c r="B174" s="196" t="s">
        <v>1190</v>
      </c>
      <c r="C174" s="192" t="s">
        <v>1038</v>
      </c>
      <c r="D174" s="197">
        <v>2149</v>
      </c>
    </row>
    <row r="175" spans="1:4" ht="26.25" customHeight="1" x14ac:dyDescent="0.2">
      <c r="A175" s="192">
        <v>8</v>
      </c>
      <c r="B175" s="196" t="s">
        <v>1191</v>
      </c>
      <c r="C175" s="192">
        <v>2018</v>
      </c>
      <c r="D175" s="197">
        <v>2031.71</v>
      </c>
    </row>
    <row r="176" spans="1:4" ht="26.25" customHeight="1" x14ac:dyDescent="0.2">
      <c r="A176" s="192">
        <v>9</v>
      </c>
      <c r="B176" s="199" t="s">
        <v>1192</v>
      </c>
      <c r="C176" s="198">
        <v>2013</v>
      </c>
      <c r="D176" s="197">
        <v>1129</v>
      </c>
    </row>
    <row r="177" spans="1:4" ht="26.25" customHeight="1" x14ac:dyDescent="0.2">
      <c r="A177" s="192">
        <v>10</v>
      </c>
      <c r="B177" s="199" t="s">
        <v>1193</v>
      </c>
      <c r="C177" s="198">
        <v>2013</v>
      </c>
      <c r="D177" s="197">
        <v>2400</v>
      </c>
    </row>
    <row r="178" spans="1:4" ht="26.25" customHeight="1" x14ac:dyDescent="0.2">
      <c r="A178" s="192">
        <v>11</v>
      </c>
      <c r="B178" s="199" t="s">
        <v>1194</v>
      </c>
      <c r="C178" s="198">
        <v>2013</v>
      </c>
      <c r="D178" s="197">
        <v>1720</v>
      </c>
    </row>
    <row r="179" spans="1:4" ht="26.25" customHeight="1" x14ac:dyDescent="0.2">
      <c r="A179" s="192">
        <v>12</v>
      </c>
      <c r="B179" s="199" t="s">
        <v>1195</v>
      </c>
      <c r="C179" s="198">
        <v>2014</v>
      </c>
      <c r="D179" s="197">
        <v>4000</v>
      </c>
    </row>
    <row r="180" spans="1:4" ht="26.25" customHeight="1" x14ac:dyDescent="0.2">
      <c r="A180" s="192">
        <v>13</v>
      </c>
      <c r="B180" s="199" t="s">
        <v>1196</v>
      </c>
      <c r="C180" s="198">
        <v>2015</v>
      </c>
      <c r="D180" s="197">
        <v>2749</v>
      </c>
    </row>
    <row r="181" spans="1:4" ht="26.25" customHeight="1" x14ac:dyDescent="0.2">
      <c r="A181" s="192">
        <v>14</v>
      </c>
      <c r="B181" s="199" t="s">
        <v>1197</v>
      </c>
      <c r="C181" s="198">
        <v>2015</v>
      </c>
      <c r="D181" s="197">
        <v>2644.5</v>
      </c>
    </row>
    <row r="182" spans="1:4" ht="26.25" customHeight="1" x14ac:dyDescent="0.2">
      <c r="A182" s="192">
        <v>15</v>
      </c>
      <c r="B182" s="199" t="s">
        <v>1198</v>
      </c>
      <c r="C182" s="198">
        <v>2016</v>
      </c>
      <c r="D182" s="197">
        <v>1699</v>
      </c>
    </row>
    <row r="183" spans="1:4" ht="26.25" customHeight="1" x14ac:dyDescent="0.2">
      <c r="A183" s="192">
        <v>16</v>
      </c>
      <c r="B183" s="199" t="s">
        <v>1199</v>
      </c>
      <c r="C183" s="198">
        <v>2016</v>
      </c>
      <c r="D183" s="197">
        <v>2550</v>
      </c>
    </row>
    <row r="184" spans="1:4" ht="26.25" customHeight="1" x14ac:dyDescent="0.2">
      <c r="A184" s="192">
        <v>17</v>
      </c>
      <c r="B184" s="199" t="s">
        <v>1200</v>
      </c>
      <c r="C184" s="198">
        <v>2016</v>
      </c>
      <c r="D184" s="197">
        <v>1799</v>
      </c>
    </row>
    <row r="185" spans="1:4" ht="26.25" customHeight="1" x14ac:dyDescent="0.2">
      <c r="A185" s="192">
        <v>18</v>
      </c>
      <c r="B185" s="199" t="s">
        <v>1201</v>
      </c>
      <c r="C185" s="198">
        <v>2016</v>
      </c>
      <c r="D185" s="197">
        <v>6423.99</v>
      </c>
    </row>
    <row r="186" spans="1:4" ht="26.25" customHeight="1" x14ac:dyDescent="0.2">
      <c r="A186" s="192">
        <v>19</v>
      </c>
      <c r="B186" s="199" t="s">
        <v>1202</v>
      </c>
      <c r="C186" s="198">
        <v>2016</v>
      </c>
      <c r="D186" s="197">
        <v>1819.67</v>
      </c>
    </row>
    <row r="187" spans="1:4" ht="26.25" customHeight="1" x14ac:dyDescent="0.2">
      <c r="A187" s="192">
        <v>20</v>
      </c>
      <c r="B187" s="199" t="s">
        <v>1203</v>
      </c>
      <c r="C187" s="198">
        <v>2016</v>
      </c>
      <c r="D187" s="197">
        <v>1319.67</v>
      </c>
    </row>
    <row r="188" spans="1:4" ht="26.25" customHeight="1" x14ac:dyDescent="0.2">
      <c r="A188" s="192">
        <v>21</v>
      </c>
      <c r="B188" s="199" t="s">
        <v>1204</v>
      </c>
      <c r="C188" s="198">
        <v>2017</v>
      </c>
      <c r="D188" s="197">
        <v>1659.27</v>
      </c>
    </row>
    <row r="189" spans="1:4" ht="26.25" customHeight="1" x14ac:dyDescent="0.2">
      <c r="A189" s="192">
        <v>22</v>
      </c>
      <c r="B189" s="199" t="s">
        <v>1205</v>
      </c>
      <c r="C189" s="198">
        <v>2017</v>
      </c>
      <c r="D189" s="197">
        <v>1659.27</v>
      </c>
    </row>
    <row r="190" spans="1:4" ht="26.25" customHeight="1" x14ac:dyDescent="0.2">
      <c r="A190" s="192">
        <v>23</v>
      </c>
      <c r="B190" s="199" t="s">
        <v>1206</v>
      </c>
      <c r="C190" s="198">
        <v>2017</v>
      </c>
      <c r="D190" s="197">
        <v>1113.99</v>
      </c>
    </row>
    <row r="191" spans="1:4" ht="26.25" customHeight="1" x14ac:dyDescent="0.2">
      <c r="A191" s="192">
        <v>24</v>
      </c>
      <c r="B191" s="199" t="s">
        <v>1207</v>
      </c>
      <c r="C191" s="198">
        <v>2017</v>
      </c>
      <c r="D191" s="197">
        <v>2369.64</v>
      </c>
    </row>
    <row r="192" spans="1:4" ht="26.25" customHeight="1" x14ac:dyDescent="0.2">
      <c r="A192" s="192">
        <v>28</v>
      </c>
      <c r="B192" s="199" t="s">
        <v>1208</v>
      </c>
      <c r="C192" s="198">
        <v>2017</v>
      </c>
      <c r="D192" s="197">
        <v>1489</v>
      </c>
    </row>
    <row r="193" spans="1:4" ht="26.25" customHeight="1" x14ac:dyDescent="0.2">
      <c r="A193" s="192">
        <v>29</v>
      </c>
      <c r="B193" s="199" t="s">
        <v>1209</v>
      </c>
      <c r="C193" s="198">
        <v>2017</v>
      </c>
      <c r="D193" s="197">
        <v>2115.6</v>
      </c>
    </row>
    <row r="194" spans="1:4" ht="26.25" customHeight="1" x14ac:dyDescent="0.2">
      <c r="A194" s="192">
        <v>30</v>
      </c>
      <c r="B194" s="199" t="s">
        <v>1210</v>
      </c>
      <c r="C194" s="198">
        <v>2018</v>
      </c>
      <c r="D194" s="197">
        <v>5879.99</v>
      </c>
    </row>
    <row r="195" spans="1:4" ht="26.25" customHeight="1" x14ac:dyDescent="0.2">
      <c r="A195" s="192">
        <v>31</v>
      </c>
      <c r="B195" s="199" t="s">
        <v>1211</v>
      </c>
      <c r="C195" s="198">
        <v>2018</v>
      </c>
      <c r="D195" s="197">
        <v>1549</v>
      </c>
    </row>
    <row r="196" spans="1:4" ht="26.25" customHeight="1" x14ac:dyDescent="0.2">
      <c r="A196" s="192">
        <v>32</v>
      </c>
      <c r="B196" s="199" t="s">
        <v>1211</v>
      </c>
      <c r="C196" s="198">
        <v>2018</v>
      </c>
      <c r="D196" s="197">
        <v>1549</v>
      </c>
    </row>
    <row r="197" spans="1:4" ht="26.25" customHeight="1" x14ac:dyDescent="0.2">
      <c r="A197" s="192">
        <v>33</v>
      </c>
      <c r="B197" s="199" t="s">
        <v>1211</v>
      </c>
      <c r="C197" s="198">
        <v>2018</v>
      </c>
      <c r="D197" s="197">
        <v>1549</v>
      </c>
    </row>
    <row r="198" spans="1:4" ht="26.25" customHeight="1" x14ac:dyDescent="0.2">
      <c r="A198" s="192">
        <v>34</v>
      </c>
      <c r="B198" s="199" t="s">
        <v>1212</v>
      </c>
      <c r="C198" s="198">
        <v>2018</v>
      </c>
      <c r="D198" s="197">
        <v>1229</v>
      </c>
    </row>
    <row r="199" spans="1:4" ht="26.25" customHeight="1" x14ac:dyDescent="0.2">
      <c r="A199" s="192">
        <v>35</v>
      </c>
      <c r="B199" s="199" t="s">
        <v>1212</v>
      </c>
      <c r="C199" s="198">
        <v>2018</v>
      </c>
      <c r="D199" s="197">
        <v>1229.01</v>
      </c>
    </row>
    <row r="200" spans="1:4" ht="26.25" customHeight="1" x14ac:dyDescent="0.2">
      <c r="A200" s="192">
        <v>36</v>
      </c>
      <c r="B200" s="199" t="s">
        <v>1213</v>
      </c>
      <c r="C200" s="198">
        <v>2018</v>
      </c>
      <c r="D200" s="197">
        <v>3319.77</v>
      </c>
    </row>
    <row r="201" spans="1:4" ht="26.25" customHeight="1" x14ac:dyDescent="0.2">
      <c r="A201" s="192">
        <v>37</v>
      </c>
      <c r="B201" s="199" t="s">
        <v>1214</v>
      </c>
      <c r="C201" s="198"/>
      <c r="D201" s="197">
        <v>1599</v>
      </c>
    </row>
    <row r="202" spans="1:4" ht="26.25" customHeight="1" x14ac:dyDescent="0.2">
      <c r="A202" s="192">
        <v>38</v>
      </c>
      <c r="B202" s="199" t="s">
        <v>1215</v>
      </c>
      <c r="C202" s="198"/>
      <c r="D202" s="197">
        <v>3699</v>
      </c>
    </row>
    <row r="203" spans="1:4" ht="26.25" customHeight="1" x14ac:dyDescent="0.2">
      <c r="A203" s="192">
        <v>39</v>
      </c>
      <c r="B203" s="199" t="s">
        <v>1216</v>
      </c>
      <c r="C203" s="198">
        <v>2017</v>
      </c>
      <c r="D203" s="197">
        <v>1699</v>
      </c>
    </row>
    <row r="204" spans="1:4" ht="26.25" customHeight="1" x14ac:dyDescent="0.2">
      <c r="A204" s="192">
        <v>40</v>
      </c>
      <c r="B204" s="199" t="s">
        <v>1217</v>
      </c>
      <c r="C204" s="198">
        <v>2018</v>
      </c>
      <c r="D204" s="197">
        <v>1165</v>
      </c>
    </row>
    <row r="205" spans="1:4" ht="26.25" customHeight="1" x14ac:dyDescent="0.2">
      <c r="A205" s="192">
        <v>41</v>
      </c>
      <c r="B205" s="199" t="s">
        <v>1218</v>
      </c>
      <c r="C205" s="198">
        <v>2018</v>
      </c>
      <c r="D205" s="197">
        <v>8610</v>
      </c>
    </row>
    <row r="206" spans="1:4" ht="26.25" customHeight="1" x14ac:dyDescent="0.2">
      <c r="A206" s="192">
        <v>42</v>
      </c>
      <c r="B206" s="199" t="s">
        <v>1219</v>
      </c>
      <c r="C206" s="198">
        <v>2019</v>
      </c>
      <c r="D206" s="197">
        <v>1508.52</v>
      </c>
    </row>
    <row r="207" spans="1:4" ht="26.25" customHeight="1" x14ac:dyDescent="0.2">
      <c r="A207" s="192">
        <v>43</v>
      </c>
      <c r="B207" s="199" t="s">
        <v>1219</v>
      </c>
      <c r="C207" s="198">
        <v>2019</v>
      </c>
      <c r="D207" s="197">
        <v>1508.51</v>
      </c>
    </row>
    <row r="208" spans="1:4" ht="26.25" customHeight="1" x14ac:dyDescent="0.2">
      <c r="A208" s="192">
        <v>44</v>
      </c>
      <c r="B208" s="199" t="s">
        <v>1219</v>
      </c>
      <c r="C208" s="198">
        <v>2019</v>
      </c>
      <c r="D208" s="197">
        <v>1538.73</v>
      </c>
    </row>
    <row r="209" spans="1:4" ht="26.25" customHeight="1" x14ac:dyDescent="0.2">
      <c r="A209" s="192">
        <v>45</v>
      </c>
      <c r="B209" s="199" t="s">
        <v>1219</v>
      </c>
      <c r="C209" s="198">
        <v>2019</v>
      </c>
      <c r="D209" s="197">
        <v>1538.73</v>
      </c>
    </row>
    <row r="210" spans="1:4" ht="26.25" customHeight="1" x14ac:dyDescent="0.2">
      <c r="A210" s="192">
        <v>46</v>
      </c>
      <c r="B210" s="199" t="s">
        <v>1219</v>
      </c>
      <c r="C210" s="198">
        <v>2019</v>
      </c>
      <c r="D210" s="197">
        <v>1508.52</v>
      </c>
    </row>
    <row r="211" spans="1:4" ht="26.25" customHeight="1" x14ac:dyDescent="0.2">
      <c r="A211" s="192">
        <v>47</v>
      </c>
      <c r="B211" s="199" t="s">
        <v>1220</v>
      </c>
      <c r="C211" s="198">
        <v>2019</v>
      </c>
      <c r="D211" s="197">
        <v>3850.28</v>
      </c>
    </row>
    <row r="212" spans="1:4" ht="26.25" customHeight="1" x14ac:dyDescent="0.2">
      <c r="A212" s="192">
        <v>48</v>
      </c>
      <c r="B212" s="196" t="s">
        <v>1221</v>
      </c>
      <c r="C212" s="192" t="s">
        <v>1177</v>
      </c>
      <c r="D212" s="197">
        <v>2878.99</v>
      </c>
    </row>
    <row r="213" spans="1:4" ht="26.25" customHeight="1" x14ac:dyDescent="0.2">
      <c r="A213" s="192">
        <v>49</v>
      </c>
      <c r="B213" s="196" t="s">
        <v>1222</v>
      </c>
      <c r="C213" s="192">
        <v>2019</v>
      </c>
      <c r="D213" s="197">
        <v>25005</v>
      </c>
    </row>
    <row r="214" spans="1:4" ht="26.25" customHeight="1" x14ac:dyDescent="0.2">
      <c r="A214" s="192">
        <v>50</v>
      </c>
      <c r="B214" s="199" t="s">
        <v>1223</v>
      </c>
      <c r="C214" s="192">
        <v>2019</v>
      </c>
      <c r="D214" s="197">
        <v>3739.2</v>
      </c>
    </row>
    <row r="215" spans="1:4" ht="26.25" customHeight="1" x14ac:dyDescent="0.2">
      <c r="A215" s="192">
        <v>51</v>
      </c>
      <c r="B215" s="206" t="s">
        <v>1224</v>
      </c>
      <c r="C215" s="207" t="s">
        <v>1225</v>
      </c>
      <c r="D215" s="208">
        <v>5579</v>
      </c>
    </row>
    <row r="216" spans="1:4" ht="26.25" customHeight="1" x14ac:dyDescent="0.2">
      <c r="A216" s="192">
        <v>52</v>
      </c>
      <c r="B216" s="206" t="s">
        <v>1226</v>
      </c>
      <c r="C216" s="207" t="s">
        <v>1227</v>
      </c>
      <c r="D216" s="208">
        <v>4479</v>
      </c>
    </row>
    <row r="217" spans="1:4" ht="26.25" customHeight="1" x14ac:dyDescent="0.2">
      <c r="A217" s="192">
        <v>53</v>
      </c>
      <c r="B217" s="206" t="s">
        <v>1226</v>
      </c>
      <c r="C217" s="207" t="s">
        <v>1228</v>
      </c>
      <c r="D217" s="208">
        <v>4479</v>
      </c>
    </row>
    <row r="218" spans="1:4" ht="26.25" customHeight="1" x14ac:dyDescent="0.2">
      <c r="A218" s="192">
        <v>54</v>
      </c>
      <c r="B218" s="206" t="s">
        <v>1226</v>
      </c>
      <c r="C218" s="207" t="s">
        <v>1229</v>
      </c>
      <c r="D218" s="208">
        <v>4479</v>
      </c>
    </row>
    <row r="219" spans="1:4" ht="26.25" customHeight="1" x14ac:dyDescent="0.2">
      <c r="A219" s="192">
        <v>55</v>
      </c>
      <c r="B219" s="206" t="s">
        <v>1226</v>
      </c>
      <c r="C219" s="207" t="s">
        <v>1230</v>
      </c>
      <c r="D219" s="208">
        <v>4479</v>
      </c>
    </row>
    <row r="220" spans="1:4" ht="26.25" customHeight="1" x14ac:dyDescent="0.2">
      <c r="A220" s="209"/>
      <c r="B220" s="210" t="s">
        <v>475</v>
      </c>
      <c r="C220" s="209"/>
      <c r="D220" s="211">
        <f>SUM(D169:D219)</f>
        <v>150054.95999999996</v>
      </c>
    </row>
    <row r="221" spans="1:4" ht="26.25" customHeight="1" x14ac:dyDescent="0.2">
      <c r="A221" s="541" t="s">
        <v>1231</v>
      </c>
      <c r="B221" s="541"/>
      <c r="C221" s="541"/>
      <c r="D221" s="541"/>
    </row>
    <row r="222" spans="1:4" ht="26.25" customHeight="1" x14ac:dyDescent="0.2">
      <c r="A222" s="192">
        <v>1</v>
      </c>
      <c r="B222" s="196" t="s">
        <v>1232</v>
      </c>
      <c r="C222" s="192" t="s">
        <v>1038</v>
      </c>
      <c r="D222" s="197">
        <v>1845</v>
      </c>
    </row>
    <row r="223" spans="1:4" ht="26.25" customHeight="1" x14ac:dyDescent="0.2">
      <c r="A223" s="192">
        <v>2</v>
      </c>
      <c r="B223" s="196" t="s">
        <v>1232</v>
      </c>
      <c r="C223" s="192" t="s">
        <v>1038</v>
      </c>
      <c r="D223" s="197">
        <v>1845</v>
      </c>
    </row>
    <row r="224" spans="1:4" ht="26.25" customHeight="1" x14ac:dyDescent="0.2">
      <c r="A224" s="203"/>
      <c r="B224" s="204" t="s">
        <v>475</v>
      </c>
      <c r="C224" s="203"/>
      <c r="D224" s="205">
        <f>SUM(D222:D223)</f>
        <v>3690</v>
      </c>
    </row>
    <row r="225" spans="1:4" ht="26.25" customHeight="1" x14ac:dyDescent="0.2">
      <c r="A225" s="212"/>
      <c r="B225" s="213"/>
      <c r="C225" s="212"/>
      <c r="D225" s="214"/>
    </row>
    <row r="226" spans="1:4" ht="26.25" customHeight="1" x14ac:dyDescent="0.2">
      <c r="A226" s="539" t="s">
        <v>30</v>
      </c>
      <c r="B226" s="539"/>
      <c r="C226" s="539"/>
      <c r="D226" s="539"/>
    </row>
    <row r="227" spans="1:4" ht="26.25" customHeight="1" x14ac:dyDescent="0.2">
      <c r="A227" s="541" t="s">
        <v>1035</v>
      </c>
      <c r="B227" s="541"/>
      <c r="C227" s="541"/>
      <c r="D227" s="541"/>
    </row>
    <row r="228" spans="1:4" ht="26.25" customHeight="1" x14ac:dyDescent="0.2">
      <c r="A228" s="192">
        <v>1</v>
      </c>
      <c r="B228" s="215" t="s">
        <v>1233</v>
      </c>
      <c r="C228" s="216">
        <v>42675</v>
      </c>
      <c r="D228" s="217">
        <v>690</v>
      </c>
    </row>
    <row r="229" spans="1:4" ht="26.25" customHeight="1" x14ac:dyDescent="0.2">
      <c r="A229" s="192">
        <v>2</v>
      </c>
      <c r="B229" s="215" t="s">
        <v>1234</v>
      </c>
      <c r="C229" s="216">
        <v>42675</v>
      </c>
      <c r="D229" s="217">
        <v>950</v>
      </c>
    </row>
    <row r="230" spans="1:4" ht="26.25" customHeight="1" x14ac:dyDescent="0.2">
      <c r="A230" s="192">
        <v>3</v>
      </c>
      <c r="B230" s="215" t="s">
        <v>1234</v>
      </c>
      <c r="C230" s="216">
        <v>42675</v>
      </c>
      <c r="D230" s="217">
        <v>950</v>
      </c>
    </row>
    <row r="231" spans="1:4" ht="26.25" customHeight="1" x14ac:dyDescent="0.2">
      <c r="A231" s="192">
        <v>4</v>
      </c>
      <c r="B231" s="215" t="s">
        <v>1233</v>
      </c>
      <c r="C231" s="216">
        <v>42675</v>
      </c>
      <c r="D231" s="217">
        <v>690</v>
      </c>
    </row>
    <row r="232" spans="1:4" ht="26.25" customHeight="1" x14ac:dyDescent="0.2">
      <c r="A232" s="192">
        <v>5</v>
      </c>
      <c r="B232" s="215" t="s">
        <v>1234</v>
      </c>
      <c r="C232" s="216">
        <v>42675</v>
      </c>
      <c r="D232" s="217">
        <v>950</v>
      </c>
    </row>
    <row r="233" spans="1:4" ht="26.25" customHeight="1" x14ac:dyDescent="0.2">
      <c r="A233" s="192">
        <v>6</v>
      </c>
      <c r="B233" s="215" t="s">
        <v>1234</v>
      </c>
      <c r="C233" s="216">
        <v>42675</v>
      </c>
      <c r="D233" s="217">
        <v>950</v>
      </c>
    </row>
    <row r="234" spans="1:4" ht="26.25" customHeight="1" x14ac:dyDescent="0.2">
      <c r="A234" s="192">
        <v>7</v>
      </c>
      <c r="B234" s="215" t="s">
        <v>1235</v>
      </c>
      <c r="C234" s="216">
        <v>42626</v>
      </c>
      <c r="D234" s="217">
        <v>1931</v>
      </c>
    </row>
    <row r="235" spans="1:4" ht="26.25" customHeight="1" x14ac:dyDescent="0.2">
      <c r="A235" s="192">
        <v>8</v>
      </c>
      <c r="B235" s="215" t="s">
        <v>1236</v>
      </c>
      <c r="C235" s="216">
        <v>42639</v>
      </c>
      <c r="D235" s="217">
        <v>605</v>
      </c>
    </row>
    <row r="236" spans="1:4" ht="26.25" customHeight="1" x14ac:dyDescent="0.2">
      <c r="A236" s="192">
        <v>9</v>
      </c>
      <c r="B236" s="218" t="s">
        <v>1237</v>
      </c>
      <c r="C236" s="216">
        <v>42242</v>
      </c>
      <c r="D236" s="217">
        <v>3000</v>
      </c>
    </row>
    <row r="237" spans="1:4" ht="26.25" customHeight="1" x14ac:dyDescent="0.2">
      <c r="A237" s="192">
        <v>10</v>
      </c>
      <c r="B237" s="215" t="s">
        <v>1238</v>
      </c>
      <c r="C237" s="216">
        <v>42116</v>
      </c>
      <c r="D237" s="217">
        <v>2620</v>
      </c>
    </row>
    <row r="238" spans="1:4" ht="26.25" customHeight="1" x14ac:dyDescent="0.2">
      <c r="A238" s="192">
        <v>11</v>
      </c>
      <c r="B238" s="215" t="s">
        <v>1239</v>
      </c>
      <c r="C238" s="216">
        <v>42360</v>
      </c>
      <c r="D238" s="217">
        <v>650</v>
      </c>
    </row>
    <row r="239" spans="1:4" ht="26.25" customHeight="1" x14ac:dyDescent="0.2">
      <c r="A239" s="192">
        <v>12</v>
      </c>
      <c r="B239" s="215" t="s">
        <v>1239</v>
      </c>
      <c r="C239" s="216">
        <v>42360</v>
      </c>
      <c r="D239" s="217">
        <v>650</v>
      </c>
    </row>
    <row r="240" spans="1:4" ht="26.25" customHeight="1" x14ac:dyDescent="0.2">
      <c r="A240" s="192">
        <v>13</v>
      </c>
      <c r="B240" s="215" t="s">
        <v>1239</v>
      </c>
      <c r="C240" s="216">
        <v>42360</v>
      </c>
      <c r="D240" s="217">
        <v>650</v>
      </c>
    </row>
    <row r="241" spans="1:4" ht="26.25" customHeight="1" x14ac:dyDescent="0.2">
      <c r="A241" s="192">
        <v>14</v>
      </c>
      <c r="B241" s="215" t="s">
        <v>1240</v>
      </c>
      <c r="C241" s="216">
        <v>42815</v>
      </c>
      <c r="D241" s="217">
        <v>2659</v>
      </c>
    </row>
    <row r="242" spans="1:4" ht="26.25" customHeight="1" x14ac:dyDescent="0.2">
      <c r="A242" s="192">
        <v>15</v>
      </c>
      <c r="B242" s="215" t="s">
        <v>1240</v>
      </c>
      <c r="C242" s="216">
        <v>42815</v>
      </c>
      <c r="D242" s="217">
        <v>2659</v>
      </c>
    </row>
    <row r="243" spans="1:4" ht="26.25" customHeight="1" x14ac:dyDescent="0.2">
      <c r="A243" s="192">
        <v>16</v>
      </c>
      <c r="B243" s="215" t="s">
        <v>1241</v>
      </c>
      <c r="C243" s="216">
        <v>42815</v>
      </c>
      <c r="D243" s="217">
        <v>535</v>
      </c>
    </row>
    <row r="244" spans="1:4" ht="26.25" customHeight="1" x14ac:dyDescent="0.2">
      <c r="A244" s="192">
        <v>17</v>
      </c>
      <c r="B244" s="215" t="s">
        <v>1241</v>
      </c>
      <c r="C244" s="216">
        <v>42815</v>
      </c>
      <c r="D244" s="217">
        <v>535</v>
      </c>
    </row>
    <row r="245" spans="1:4" ht="26.25" customHeight="1" x14ac:dyDescent="0.2">
      <c r="A245" s="192">
        <v>18</v>
      </c>
      <c r="B245" s="215" t="s">
        <v>1242</v>
      </c>
      <c r="C245" s="216">
        <v>42815</v>
      </c>
      <c r="D245" s="217">
        <v>559</v>
      </c>
    </row>
    <row r="246" spans="1:4" ht="26.25" customHeight="1" x14ac:dyDescent="0.2">
      <c r="A246" s="192">
        <v>19</v>
      </c>
      <c r="B246" s="215" t="s">
        <v>1243</v>
      </c>
      <c r="C246" s="216">
        <v>42815</v>
      </c>
      <c r="D246" s="217">
        <v>479</v>
      </c>
    </row>
    <row r="247" spans="1:4" ht="26.25" customHeight="1" x14ac:dyDescent="0.2">
      <c r="A247" s="192">
        <v>20</v>
      </c>
      <c r="B247" s="218" t="s">
        <v>1244</v>
      </c>
      <c r="C247" s="216">
        <v>42139</v>
      </c>
      <c r="D247" s="217">
        <v>2460</v>
      </c>
    </row>
    <row r="248" spans="1:4" ht="26.25" customHeight="1" x14ac:dyDescent="0.2">
      <c r="A248" s="192">
        <v>21</v>
      </c>
      <c r="B248" s="215" t="s">
        <v>1245</v>
      </c>
      <c r="C248" s="216">
        <v>42032</v>
      </c>
      <c r="D248" s="217">
        <v>290</v>
      </c>
    </row>
    <row r="249" spans="1:4" ht="26.25" customHeight="1" x14ac:dyDescent="0.2">
      <c r="A249" s="192">
        <v>22</v>
      </c>
      <c r="B249" s="215" t="s">
        <v>1239</v>
      </c>
      <c r="C249" s="216">
        <v>42076</v>
      </c>
      <c r="D249" s="217">
        <v>2469</v>
      </c>
    </row>
    <row r="250" spans="1:4" ht="26.25" customHeight="1" x14ac:dyDescent="0.2">
      <c r="A250" s="192">
        <v>23</v>
      </c>
      <c r="B250" s="215" t="s">
        <v>1239</v>
      </c>
      <c r="C250" s="216">
        <v>42076</v>
      </c>
      <c r="D250" s="217">
        <v>2469</v>
      </c>
    </row>
    <row r="251" spans="1:4" ht="26.25" customHeight="1" x14ac:dyDescent="0.2">
      <c r="A251" s="192">
        <v>24</v>
      </c>
      <c r="B251" s="215" t="s">
        <v>1246</v>
      </c>
      <c r="C251" s="216">
        <v>42675</v>
      </c>
      <c r="D251" s="217">
        <v>950</v>
      </c>
    </row>
    <row r="252" spans="1:4" ht="26.25" customHeight="1" x14ac:dyDescent="0.2">
      <c r="A252" s="192">
        <v>25</v>
      </c>
      <c r="B252" s="215" t="s">
        <v>1245</v>
      </c>
      <c r="C252" s="216">
        <v>42032</v>
      </c>
      <c r="D252" s="217">
        <v>490</v>
      </c>
    </row>
    <row r="253" spans="1:4" ht="26.25" customHeight="1" x14ac:dyDescent="0.2">
      <c r="A253" s="192">
        <v>26</v>
      </c>
      <c r="B253" s="215" t="s">
        <v>1239</v>
      </c>
      <c r="C253" s="216">
        <v>42076</v>
      </c>
      <c r="D253" s="217">
        <v>2702</v>
      </c>
    </row>
    <row r="254" spans="1:4" ht="26.25" customHeight="1" x14ac:dyDescent="0.2">
      <c r="A254" s="192">
        <v>27</v>
      </c>
      <c r="B254" s="215" t="s">
        <v>1247</v>
      </c>
      <c r="C254" s="216">
        <v>42545</v>
      </c>
      <c r="D254" s="217">
        <v>2494</v>
      </c>
    </row>
    <row r="255" spans="1:4" ht="26.25" customHeight="1" x14ac:dyDescent="0.2">
      <c r="A255" s="192">
        <v>28</v>
      </c>
      <c r="B255" s="215" t="s">
        <v>1235</v>
      </c>
      <c r="C255" s="216">
        <v>42626</v>
      </c>
      <c r="D255" s="217">
        <v>2274</v>
      </c>
    </row>
    <row r="256" spans="1:4" ht="26.25" customHeight="1" x14ac:dyDescent="0.2">
      <c r="A256" s="192">
        <v>29</v>
      </c>
      <c r="B256" s="215" t="s">
        <v>1248</v>
      </c>
      <c r="C256" s="216">
        <v>42723</v>
      </c>
      <c r="D256" s="217">
        <v>531</v>
      </c>
    </row>
    <row r="257" spans="1:4" ht="26.25" customHeight="1" x14ac:dyDescent="0.2">
      <c r="A257" s="192">
        <v>30</v>
      </c>
      <c r="B257" s="215" t="s">
        <v>1249</v>
      </c>
      <c r="C257" s="216">
        <v>42922</v>
      </c>
      <c r="D257" s="217">
        <v>3360</v>
      </c>
    </row>
    <row r="258" spans="1:4" ht="26.25" customHeight="1" x14ac:dyDescent="0.2">
      <c r="A258" s="192">
        <v>31</v>
      </c>
      <c r="B258" s="219" t="s">
        <v>1250</v>
      </c>
      <c r="C258" s="220">
        <v>2016</v>
      </c>
      <c r="D258" s="217">
        <v>4095</v>
      </c>
    </row>
    <row r="259" spans="1:4" ht="26.25" customHeight="1" x14ac:dyDescent="0.2">
      <c r="A259" s="192">
        <v>32</v>
      </c>
      <c r="B259" s="219" t="s">
        <v>1251</v>
      </c>
      <c r="C259" s="220">
        <v>2016</v>
      </c>
      <c r="D259" s="217">
        <v>4250</v>
      </c>
    </row>
    <row r="260" spans="1:4" ht="26.25" customHeight="1" x14ac:dyDescent="0.2">
      <c r="A260" s="192">
        <v>33</v>
      </c>
      <c r="B260" s="219" t="s">
        <v>1252</v>
      </c>
      <c r="C260" s="220">
        <v>2017</v>
      </c>
      <c r="D260" s="217">
        <v>3634.15</v>
      </c>
    </row>
    <row r="261" spans="1:4" ht="26.25" customHeight="1" x14ac:dyDescent="0.2">
      <c r="A261" s="192">
        <v>34</v>
      </c>
      <c r="B261" s="215" t="s">
        <v>1253</v>
      </c>
      <c r="C261" s="216">
        <v>42891</v>
      </c>
      <c r="D261" s="217">
        <v>1119.3</v>
      </c>
    </row>
    <row r="262" spans="1:4" ht="26.25" customHeight="1" x14ac:dyDescent="0.2">
      <c r="A262" s="192">
        <v>35</v>
      </c>
      <c r="B262" s="196" t="s">
        <v>1246</v>
      </c>
      <c r="C262" s="221">
        <v>43186</v>
      </c>
      <c r="D262" s="197">
        <v>1999</v>
      </c>
    </row>
    <row r="263" spans="1:4" ht="26.25" customHeight="1" x14ac:dyDescent="0.2">
      <c r="A263" s="192">
        <v>36</v>
      </c>
      <c r="B263" s="196" t="s">
        <v>1246</v>
      </c>
      <c r="C263" s="221">
        <v>43186</v>
      </c>
      <c r="D263" s="197">
        <v>1999</v>
      </c>
    </row>
    <row r="264" spans="1:4" ht="26.25" customHeight="1" x14ac:dyDescent="0.2">
      <c r="A264" s="192">
        <v>37</v>
      </c>
      <c r="B264" s="196" t="s">
        <v>1254</v>
      </c>
      <c r="C264" s="221">
        <v>43361</v>
      </c>
      <c r="D264" s="197">
        <v>572.5</v>
      </c>
    </row>
    <row r="265" spans="1:4" ht="26.25" customHeight="1" x14ac:dyDescent="0.2">
      <c r="A265" s="192">
        <v>38</v>
      </c>
      <c r="B265" s="196" t="s">
        <v>1255</v>
      </c>
      <c r="C265" s="221">
        <v>2019</v>
      </c>
      <c r="D265" s="197">
        <v>482.07</v>
      </c>
    </row>
    <row r="266" spans="1:4" ht="26.25" customHeight="1" x14ac:dyDescent="0.2">
      <c r="A266" s="192">
        <v>39</v>
      </c>
      <c r="B266" s="196" t="s">
        <v>1256</v>
      </c>
      <c r="C266" s="221">
        <v>2018</v>
      </c>
      <c r="D266" s="197">
        <v>1440</v>
      </c>
    </row>
    <row r="267" spans="1:4" ht="26.25" customHeight="1" x14ac:dyDescent="0.2">
      <c r="A267" s="192">
        <v>40</v>
      </c>
      <c r="B267" s="196" t="s">
        <v>1257</v>
      </c>
      <c r="C267" s="221">
        <v>2019</v>
      </c>
      <c r="D267" s="197">
        <v>429</v>
      </c>
    </row>
    <row r="268" spans="1:4" ht="26.25" customHeight="1" x14ac:dyDescent="0.2">
      <c r="A268" s="192"/>
      <c r="B268" s="204" t="s">
        <v>475</v>
      </c>
      <c r="C268" s="203"/>
      <c r="D268" s="205">
        <f>SUM(D228:D267)</f>
        <v>63221.020000000004</v>
      </c>
    </row>
    <row r="269" spans="1:4" ht="26.25" customHeight="1" x14ac:dyDescent="0.2">
      <c r="A269" s="541" t="s">
        <v>1184</v>
      </c>
      <c r="B269" s="541"/>
      <c r="C269" s="541"/>
      <c r="D269" s="541"/>
    </row>
    <row r="270" spans="1:4" ht="26.25" customHeight="1" x14ac:dyDescent="0.2">
      <c r="A270" s="192">
        <v>1</v>
      </c>
      <c r="B270" s="218" t="s">
        <v>1258</v>
      </c>
      <c r="C270" s="216">
        <v>42153</v>
      </c>
      <c r="D270" s="217">
        <v>1399</v>
      </c>
    </row>
    <row r="271" spans="1:4" ht="26.25" customHeight="1" x14ac:dyDescent="0.2">
      <c r="A271" s="192">
        <v>2</v>
      </c>
      <c r="B271" s="215" t="s">
        <v>1259</v>
      </c>
      <c r="C271" s="216">
        <v>42116</v>
      </c>
      <c r="D271" s="217">
        <v>2400</v>
      </c>
    </row>
    <row r="272" spans="1:4" ht="26.25" customHeight="1" x14ac:dyDescent="0.2">
      <c r="A272" s="192">
        <v>3</v>
      </c>
      <c r="B272" s="218" t="s">
        <v>1260</v>
      </c>
      <c r="C272" s="216">
        <v>42076</v>
      </c>
      <c r="D272" s="217">
        <v>1560.87</v>
      </c>
    </row>
    <row r="273" spans="1:4" ht="26.25" customHeight="1" x14ac:dyDescent="0.2">
      <c r="A273" s="192">
        <v>4</v>
      </c>
      <c r="B273" s="218" t="s">
        <v>1260</v>
      </c>
      <c r="C273" s="216">
        <v>42076</v>
      </c>
      <c r="D273" s="217">
        <v>1560.87</v>
      </c>
    </row>
    <row r="274" spans="1:4" ht="26.25" customHeight="1" x14ac:dyDescent="0.2">
      <c r="A274" s="192">
        <v>5</v>
      </c>
      <c r="B274" s="218" t="s">
        <v>1260</v>
      </c>
      <c r="C274" s="216">
        <v>42076</v>
      </c>
      <c r="D274" s="217">
        <v>1560.87</v>
      </c>
    </row>
    <row r="275" spans="1:4" ht="26.25" customHeight="1" x14ac:dyDescent="0.2">
      <c r="A275" s="192">
        <v>6</v>
      </c>
      <c r="B275" s="218" t="s">
        <v>1260</v>
      </c>
      <c r="C275" s="216">
        <v>42076</v>
      </c>
      <c r="D275" s="217">
        <v>1560.87</v>
      </c>
    </row>
    <row r="276" spans="1:4" ht="26.25" customHeight="1" x14ac:dyDescent="0.2">
      <c r="A276" s="192">
        <v>7</v>
      </c>
      <c r="B276" s="218" t="s">
        <v>1260</v>
      </c>
      <c r="C276" s="216">
        <v>42076</v>
      </c>
      <c r="D276" s="217">
        <v>1560.87</v>
      </c>
    </row>
    <row r="277" spans="1:4" ht="26.25" customHeight="1" x14ac:dyDescent="0.2">
      <c r="A277" s="192">
        <v>8</v>
      </c>
      <c r="B277" s="218" t="s">
        <v>1260</v>
      </c>
      <c r="C277" s="216">
        <v>42076</v>
      </c>
      <c r="D277" s="217">
        <v>1560.87</v>
      </c>
    </row>
    <row r="278" spans="1:4" ht="26.25" customHeight="1" x14ac:dyDescent="0.2">
      <c r="A278" s="192">
        <v>9</v>
      </c>
      <c r="B278" s="218" t="s">
        <v>1261</v>
      </c>
      <c r="C278" s="216">
        <v>42076</v>
      </c>
      <c r="D278" s="217">
        <v>265.68</v>
      </c>
    </row>
    <row r="279" spans="1:4" ht="26.25" customHeight="1" x14ac:dyDescent="0.2">
      <c r="A279" s="192">
        <v>10</v>
      </c>
      <c r="B279" s="218" t="s">
        <v>1261</v>
      </c>
      <c r="C279" s="216">
        <v>42076</v>
      </c>
      <c r="D279" s="217">
        <v>265.68</v>
      </c>
    </row>
    <row r="280" spans="1:4" ht="26.25" customHeight="1" x14ac:dyDescent="0.2">
      <c r="A280" s="192">
        <v>11</v>
      </c>
      <c r="B280" s="218" t="s">
        <v>1261</v>
      </c>
      <c r="C280" s="216">
        <v>42076</v>
      </c>
      <c r="D280" s="217">
        <v>265.68</v>
      </c>
    </row>
    <row r="281" spans="1:4" ht="26.25" customHeight="1" x14ac:dyDescent="0.2">
      <c r="A281" s="192">
        <v>12</v>
      </c>
      <c r="B281" s="218" t="s">
        <v>1261</v>
      </c>
      <c r="C281" s="216">
        <v>42076</v>
      </c>
      <c r="D281" s="217">
        <v>265.68</v>
      </c>
    </row>
    <row r="282" spans="1:4" ht="26.25" customHeight="1" x14ac:dyDescent="0.2">
      <c r="A282" s="192">
        <v>13</v>
      </c>
      <c r="B282" s="218" t="s">
        <v>1261</v>
      </c>
      <c r="C282" s="216">
        <v>42076</v>
      </c>
      <c r="D282" s="217">
        <v>265.68</v>
      </c>
    </row>
    <row r="283" spans="1:4" ht="26.25" customHeight="1" x14ac:dyDescent="0.2">
      <c r="A283" s="192">
        <v>14</v>
      </c>
      <c r="B283" s="218" t="s">
        <v>1261</v>
      </c>
      <c r="C283" s="216">
        <v>42076</v>
      </c>
      <c r="D283" s="217">
        <v>265.68</v>
      </c>
    </row>
    <row r="284" spans="1:4" ht="26.25" customHeight="1" x14ac:dyDescent="0.2">
      <c r="A284" s="192">
        <v>15</v>
      </c>
      <c r="B284" s="218" t="s">
        <v>1262</v>
      </c>
      <c r="C284" s="216">
        <v>42076</v>
      </c>
      <c r="D284" s="217">
        <v>558.41999999999996</v>
      </c>
    </row>
    <row r="285" spans="1:4" ht="26.25" customHeight="1" x14ac:dyDescent="0.2">
      <c r="A285" s="192">
        <v>16</v>
      </c>
      <c r="B285" s="215" t="s">
        <v>1263</v>
      </c>
      <c r="C285" s="216">
        <v>42891</v>
      </c>
      <c r="D285" s="217">
        <v>3694.92</v>
      </c>
    </row>
    <row r="286" spans="1:4" ht="26.25" customHeight="1" x14ac:dyDescent="0.2">
      <c r="A286" s="192">
        <v>17</v>
      </c>
      <c r="B286" s="215" t="s">
        <v>1264</v>
      </c>
      <c r="C286" s="216">
        <v>42891</v>
      </c>
      <c r="D286" s="217">
        <v>1070.0999999999999</v>
      </c>
    </row>
    <row r="287" spans="1:4" ht="26.25" customHeight="1" x14ac:dyDescent="0.2">
      <c r="A287" s="192"/>
      <c r="B287" s="204" t="s">
        <v>475</v>
      </c>
      <c r="C287" s="203"/>
      <c r="D287" s="205">
        <f>SUM(D270:D286)</f>
        <v>20081.739999999998</v>
      </c>
    </row>
    <row r="288" spans="1:4" ht="26.25" customHeight="1" x14ac:dyDescent="0.2">
      <c r="A288" s="212"/>
      <c r="B288" s="213"/>
      <c r="C288" s="212"/>
      <c r="D288" s="214"/>
    </row>
    <row r="289" spans="1:4" ht="26.25" customHeight="1" x14ac:dyDescent="0.2">
      <c r="A289" s="539" t="s">
        <v>37</v>
      </c>
      <c r="B289" s="539"/>
      <c r="C289" s="539"/>
      <c r="D289" s="539"/>
    </row>
    <row r="290" spans="1:4" ht="26.25" customHeight="1" x14ac:dyDescent="0.2">
      <c r="A290" s="541" t="s">
        <v>1035</v>
      </c>
      <c r="B290" s="541"/>
      <c r="C290" s="541"/>
      <c r="D290" s="541"/>
    </row>
    <row r="291" spans="1:4" ht="26.25" customHeight="1" x14ac:dyDescent="0.2">
      <c r="A291" s="222">
        <v>2</v>
      </c>
      <c r="B291" s="223" t="s">
        <v>1265</v>
      </c>
      <c r="C291" s="222">
        <v>2014</v>
      </c>
      <c r="D291" s="224">
        <v>465</v>
      </c>
    </row>
    <row r="292" spans="1:4" ht="26.25" customHeight="1" x14ac:dyDescent="0.2">
      <c r="A292" s="222">
        <v>3</v>
      </c>
      <c r="B292" s="196" t="s">
        <v>1266</v>
      </c>
      <c r="C292" s="192">
        <v>2014</v>
      </c>
      <c r="D292" s="197">
        <v>2420</v>
      </c>
    </row>
    <row r="293" spans="1:4" ht="26.25" customHeight="1" x14ac:dyDescent="0.2">
      <c r="A293" s="222">
        <v>4</v>
      </c>
      <c r="B293" s="196" t="s">
        <v>1267</v>
      </c>
      <c r="C293" s="192">
        <v>2015</v>
      </c>
      <c r="D293" s="197">
        <v>579</v>
      </c>
    </row>
    <row r="294" spans="1:4" ht="26.25" customHeight="1" x14ac:dyDescent="0.2">
      <c r="A294" s="222">
        <v>5</v>
      </c>
      <c r="B294" s="196" t="s">
        <v>1268</v>
      </c>
      <c r="C294" s="192">
        <v>2015</v>
      </c>
      <c r="D294" s="197">
        <v>4899.9799999999996</v>
      </c>
    </row>
    <row r="295" spans="1:4" ht="26.25" customHeight="1" x14ac:dyDescent="0.2">
      <c r="A295" s="222">
        <v>6</v>
      </c>
      <c r="B295" s="196" t="s">
        <v>1269</v>
      </c>
      <c r="C295" s="192">
        <v>2015</v>
      </c>
      <c r="D295" s="197">
        <v>1038</v>
      </c>
    </row>
    <row r="296" spans="1:4" ht="26.25" customHeight="1" x14ac:dyDescent="0.2">
      <c r="A296" s="222">
        <v>7</v>
      </c>
      <c r="B296" s="196" t="s">
        <v>1270</v>
      </c>
      <c r="C296" s="192">
        <v>2016</v>
      </c>
      <c r="D296" s="197">
        <v>994.99</v>
      </c>
    </row>
    <row r="297" spans="1:4" ht="26.25" customHeight="1" x14ac:dyDescent="0.2">
      <c r="A297" s="222">
        <v>8</v>
      </c>
      <c r="B297" s="196" t="s">
        <v>1271</v>
      </c>
      <c r="C297" s="192">
        <v>2016</v>
      </c>
      <c r="D297" s="197">
        <v>1269.99</v>
      </c>
    </row>
    <row r="298" spans="1:4" ht="26.25" customHeight="1" x14ac:dyDescent="0.2">
      <c r="A298" s="222">
        <v>9</v>
      </c>
      <c r="B298" s="196" t="s">
        <v>1272</v>
      </c>
      <c r="C298" s="192">
        <v>2016</v>
      </c>
      <c r="D298" s="197">
        <v>393</v>
      </c>
    </row>
    <row r="299" spans="1:4" ht="26.25" customHeight="1" x14ac:dyDescent="0.2">
      <c r="A299" s="222">
        <v>10</v>
      </c>
      <c r="B299" s="196" t="s">
        <v>1273</v>
      </c>
      <c r="C299" s="192">
        <v>2016</v>
      </c>
      <c r="D299" s="197">
        <v>750</v>
      </c>
    </row>
    <row r="300" spans="1:4" ht="26.25" customHeight="1" x14ac:dyDescent="0.2">
      <c r="A300" s="222">
        <v>11</v>
      </c>
      <c r="B300" s="196" t="s">
        <v>1274</v>
      </c>
      <c r="C300" s="192">
        <v>2016</v>
      </c>
      <c r="D300" s="197">
        <v>1587</v>
      </c>
    </row>
    <row r="301" spans="1:4" ht="26.25" customHeight="1" x14ac:dyDescent="0.2">
      <c r="A301" s="222">
        <v>12</v>
      </c>
      <c r="B301" s="196" t="s">
        <v>1275</v>
      </c>
      <c r="C301" s="192">
        <v>2017</v>
      </c>
      <c r="D301" s="197">
        <v>384.99</v>
      </c>
    </row>
    <row r="302" spans="1:4" ht="26.25" customHeight="1" x14ac:dyDescent="0.2">
      <c r="A302" s="222">
        <v>13</v>
      </c>
      <c r="B302" s="196" t="s">
        <v>1276</v>
      </c>
      <c r="C302" s="192">
        <v>2017</v>
      </c>
      <c r="D302" s="197">
        <v>678</v>
      </c>
    </row>
    <row r="303" spans="1:4" ht="26.25" customHeight="1" x14ac:dyDescent="0.2">
      <c r="A303" s="222">
        <v>14</v>
      </c>
      <c r="B303" s="196" t="s">
        <v>1277</v>
      </c>
      <c r="C303" s="192">
        <v>2017</v>
      </c>
      <c r="D303" s="197">
        <v>1744.29</v>
      </c>
    </row>
    <row r="304" spans="1:4" ht="26.25" customHeight="1" x14ac:dyDescent="0.2">
      <c r="A304" s="222">
        <v>15</v>
      </c>
      <c r="B304" s="196" t="s">
        <v>1278</v>
      </c>
      <c r="C304" s="192">
        <v>2017</v>
      </c>
      <c r="D304" s="197">
        <v>768.99</v>
      </c>
    </row>
    <row r="305" spans="1:6" ht="26.25" customHeight="1" x14ac:dyDescent="0.2">
      <c r="A305" s="222">
        <v>16</v>
      </c>
      <c r="B305" s="196" t="s">
        <v>1279</v>
      </c>
      <c r="C305" s="192">
        <v>2017</v>
      </c>
      <c r="D305" s="197">
        <v>723.99</v>
      </c>
    </row>
    <row r="306" spans="1:6" ht="26.25" customHeight="1" x14ac:dyDescent="0.2">
      <c r="A306" s="222">
        <v>17</v>
      </c>
      <c r="B306" s="196" t="s">
        <v>1277</v>
      </c>
      <c r="C306" s="192">
        <v>2018</v>
      </c>
      <c r="D306" s="197">
        <v>2269</v>
      </c>
    </row>
    <row r="307" spans="1:6" ht="26.25" customHeight="1" x14ac:dyDescent="0.2">
      <c r="A307" s="222">
        <v>18</v>
      </c>
      <c r="B307" s="196" t="s">
        <v>1280</v>
      </c>
      <c r="C307" s="192">
        <v>2018</v>
      </c>
      <c r="D307" s="197">
        <v>579</v>
      </c>
    </row>
    <row r="308" spans="1:6" ht="26.25" customHeight="1" x14ac:dyDescent="0.2">
      <c r="A308" s="222">
        <v>20</v>
      </c>
      <c r="B308" s="196" t="s">
        <v>1280</v>
      </c>
      <c r="C308" s="192">
        <v>2018</v>
      </c>
      <c r="D308" s="197">
        <v>948</v>
      </c>
    </row>
    <row r="309" spans="1:6" ht="26.25" customHeight="1" x14ac:dyDescent="0.2">
      <c r="A309" s="222">
        <v>21</v>
      </c>
      <c r="B309" s="196" t="s">
        <v>1281</v>
      </c>
      <c r="C309" s="192">
        <v>2018</v>
      </c>
      <c r="D309" s="197">
        <v>1449.28</v>
      </c>
    </row>
    <row r="310" spans="1:6" ht="26.25" customHeight="1" x14ac:dyDescent="0.2">
      <c r="A310" s="222">
        <v>22</v>
      </c>
      <c r="B310" s="196" t="s">
        <v>1282</v>
      </c>
      <c r="C310" s="192">
        <v>2018</v>
      </c>
      <c r="D310" s="197">
        <v>3810</v>
      </c>
    </row>
    <row r="311" spans="1:6" ht="26.25" customHeight="1" x14ac:dyDescent="0.2">
      <c r="A311" s="192"/>
      <c r="B311" s="204" t="s">
        <v>475</v>
      </c>
      <c r="C311" s="203"/>
      <c r="D311" s="205">
        <f>SUM(D291:D310)</f>
        <v>27752.5</v>
      </c>
    </row>
    <row r="312" spans="1:6" s="213" customFormat="1" ht="26.25" customHeight="1" x14ac:dyDescent="0.2">
      <c r="A312" s="541" t="s">
        <v>1184</v>
      </c>
      <c r="B312" s="541"/>
      <c r="C312" s="541"/>
      <c r="D312" s="541"/>
      <c r="E312" s="182"/>
      <c r="F312" s="182"/>
    </row>
    <row r="313" spans="1:6" s="213" customFormat="1" ht="26.25" customHeight="1" x14ac:dyDescent="0.2">
      <c r="A313" s="192">
        <v>1</v>
      </c>
      <c r="B313" s="196" t="s">
        <v>1283</v>
      </c>
      <c r="C313" s="192">
        <v>2017</v>
      </c>
      <c r="D313" s="197">
        <v>2648.99</v>
      </c>
      <c r="E313" s="182"/>
      <c r="F313" s="182"/>
    </row>
    <row r="314" spans="1:6" s="213" customFormat="1" ht="26.25" customHeight="1" x14ac:dyDescent="0.2">
      <c r="A314" s="192">
        <v>2</v>
      </c>
      <c r="B314" s="196" t="s">
        <v>1283</v>
      </c>
      <c r="C314" s="192">
        <v>2017</v>
      </c>
      <c r="D314" s="197">
        <v>2648.99</v>
      </c>
      <c r="E314" s="182"/>
      <c r="F314" s="182"/>
    </row>
    <row r="315" spans="1:6" s="213" customFormat="1" ht="26.25" customHeight="1" x14ac:dyDescent="0.2">
      <c r="A315" s="192"/>
      <c r="B315" s="204" t="s">
        <v>475</v>
      </c>
      <c r="C315" s="203"/>
      <c r="D315" s="205">
        <f>SUM(D313:D314)</f>
        <v>5297.98</v>
      </c>
      <c r="E315" s="182"/>
      <c r="F315" s="182"/>
    </row>
    <row r="316" spans="1:6" s="213" customFormat="1" ht="26.25" customHeight="1" x14ac:dyDescent="0.2">
      <c r="A316" s="212"/>
      <c r="C316" s="212"/>
      <c r="D316" s="214"/>
      <c r="E316" s="182"/>
      <c r="F316" s="182"/>
    </row>
    <row r="317" spans="1:6" s="213" customFormat="1" ht="26.25" customHeight="1" x14ac:dyDescent="0.2">
      <c r="A317" s="539" t="s">
        <v>42</v>
      </c>
      <c r="B317" s="539"/>
      <c r="C317" s="539"/>
      <c r="D317" s="539"/>
    </row>
    <row r="318" spans="1:6" s="213" customFormat="1" ht="26.25" customHeight="1" x14ac:dyDescent="0.2">
      <c r="A318" s="541" t="s">
        <v>1035</v>
      </c>
      <c r="B318" s="541"/>
      <c r="C318" s="541"/>
      <c r="D318" s="541"/>
    </row>
    <row r="319" spans="1:6" s="213" customFormat="1" ht="26.25" customHeight="1" x14ac:dyDescent="0.2">
      <c r="A319" s="222">
        <v>1</v>
      </c>
      <c r="B319" s="196" t="s">
        <v>1284</v>
      </c>
      <c r="C319" s="192">
        <v>2013</v>
      </c>
      <c r="D319" s="225">
        <v>599</v>
      </c>
    </row>
    <row r="320" spans="1:6" ht="26.25" customHeight="1" x14ac:dyDescent="0.2">
      <c r="A320" s="222">
        <v>2</v>
      </c>
      <c r="B320" s="196" t="s">
        <v>1285</v>
      </c>
      <c r="C320" s="192">
        <v>2014</v>
      </c>
      <c r="D320" s="225">
        <v>1715</v>
      </c>
      <c r="E320" s="213"/>
      <c r="F320" s="213"/>
    </row>
    <row r="321" spans="1:6" ht="26.25" customHeight="1" x14ac:dyDescent="0.2">
      <c r="A321" s="222">
        <v>3</v>
      </c>
      <c r="B321" s="196" t="s">
        <v>1286</v>
      </c>
      <c r="C321" s="192">
        <v>2014</v>
      </c>
      <c r="D321" s="225">
        <v>335</v>
      </c>
      <c r="E321" s="213"/>
      <c r="F321" s="213"/>
    </row>
    <row r="322" spans="1:6" ht="26.25" customHeight="1" x14ac:dyDescent="0.2">
      <c r="A322" s="222">
        <v>4</v>
      </c>
      <c r="B322" s="196" t="s">
        <v>1287</v>
      </c>
      <c r="C322" s="192">
        <v>2015</v>
      </c>
      <c r="D322" s="225">
        <v>299</v>
      </c>
      <c r="E322" s="213"/>
      <c r="F322" s="213"/>
    </row>
    <row r="323" spans="1:6" ht="26.25" customHeight="1" x14ac:dyDescent="0.2">
      <c r="A323" s="222">
        <v>5</v>
      </c>
      <c r="B323" s="196" t="s">
        <v>1288</v>
      </c>
      <c r="C323" s="192">
        <v>2015</v>
      </c>
      <c r="D323" s="225">
        <v>840</v>
      </c>
      <c r="E323" s="213"/>
      <c r="F323" s="213"/>
    </row>
    <row r="324" spans="1:6" ht="26.25" customHeight="1" x14ac:dyDescent="0.2">
      <c r="A324" s="222">
        <v>6</v>
      </c>
      <c r="B324" s="196" t="s">
        <v>1289</v>
      </c>
      <c r="C324" s="192">
        <v>2015</v>
      </c>
      <c r="D324" s="225">
        <v>421.01</v>
      </c>
      <c r="E324" s="213"/>
      <c r="F324" s="213"/>
    </row>
    <row r="325" spans="1:6" s="213" customFormat="1" ht="26.25" customHeight="1" x14ac:dyDescent="0.2">
      <c r="A325" s="222">
        <v>7</v>
      </c>
      <c r="B325" s="196" t="s">
        <v>1290</v>
      </c>
      <c r="C325" s="192">
        <v>2017</v>
      </c>
      <c r="D325" s="225">
        <v>579</v>
      </c>
      <c r="E325" s="182"/>
      <c r="F325" s="182"/>
    </row>
    <row r="326" spans="1:6" s="213" customFormat="1" ht="26.25" customHeight="1" x14ac:dyDescent="0.2">
      <c r="A326" s="222">
        <v>8</v>
      </c>
      <c r="B326" s="196" t="s">
        <v>1291</v>
      </c>
      <c r="C326" s="192">
        <v>2014</v>
      </c>
      <c r="D326" s="225">
        <v>2706</v>
      </c>
      <c r="E326" s="182"/>
      <c r="F326" s="182"/>
    </row>
    <row r="327" spans="1:6" s="213" customFormat="1" ht="26.25" customHeight="1" x14ac:dyDescent="0.2">
      <c r="A327" s="222">
        <v>9</v>
      </c>
      <c r="B327" s="196" t="s">
        <v>1292</v>
      </c>
      <c r="C327" s="192">
        <v>2018</v>
      </c>
      <c r="D327" s="225">
        <v>4059</v>
      </c>
      <c r="E327" s="182"/>
      <c r="F327" s="182"/>
    </row>
    <row r="328" spans="1:6" s="213" customFormat="1" ht="26.25" customHeight="1" x14ac:dyDescent="0.2">
      <c r="A328" s="222">
        <v>10</v>
      </c>
      <c r="B328" s="196" t="s">
        <v>1293</v>
      </c>
      <c r="C328" s="192">
        <v>2018</v>
      </c>
      <c r="D328" s="225">
        <v>62399.86</v>
      </c>
      <c r="E328" s="182"/>
      <c r="F328" s="182"/>
    </row>
    <row r="329" spans="1:6" s="213" customFormat="1" ht="30" customHeight="1" x14ac:dyDescent="0.2">
      <c r="A329" s="192"/>
      <c r="B329" s="204" t="s">
        <v>475</v>
      </c>
      <c r="C329" s="203"/>
      <c r="D329" s="205">
        <f>SUM(D319:D328)</f>
        <v>73952.87</v>
      </c>
    </row>
    <row r="330" spans="1:6" s="213" customFormat="1" ht="26.25" customHeight="1" x14ac:dyDescent="0.2">
      <c r="A330" s="541" t="s">
        <v>1184</v>
      </c>
      <c r="B330" s="541"/>
      <c r="C330" s="541"/>
      <c r="D330" s="541"/>
    </row>
    <row r="331" spans="1:6" ht="26.25" customHeight="1" x14ac:dyDescent="0.2">
      <c r="A331" s="226">
        <v>1</v>
      </c>
      <c r="B331" s="227" t="s">
        <v>1294</v>
      </c>
      <c r="C331" s="227">
        <v>2014</v>
      </c>
      <c r="D331" s="228">
        <v>359</v>
      </c>
      <c r="E331" s="213"/>
      <c r="F331" s="213"/>
    </row>
    <row r="332" spans="1:6" ht="26.25" customHeight="1" x14ac:dyDescent="0.2">
      <c r="A332" s="226">
        <v>2</v>
      </c>
      <c r="B332" s="227" t="s">
        <v>1295</v>
      </c>
      <c r="C332" s="227">
        <v>2013</v>
      </c>
      <c r="D332" s="228">
        <v>320</v>
      </c>
    </row>
    <row r="333" spans="1:6" ht="26.25" customHeight="1" x14ac:dyDescent="0.2">
      <c r="A333" s="226">
        <v>3</v>
      </c>
      <c r="B333" s="229" t="s">
        <v>1296</v>
      </c>
      <c r="C333" s="229">
        <v>2013</v>
      </c>
      <c r="D333" s="230">
        <v>250</v>
      </c>
    </row>
    <row r="334" spans="1:6" ht="26.25" customHeight="1" x14ac:dyDescent="0.2">
      <c r="A334" s="226">
        <v>4</v>
      </c>
      <c r="B334" s="229" t="s">
        <v>1297</v>
      </c>
      <c r="C334" s="229">
        <v>2014</v>
      </c>
      <c r="D334" s="230">
        <v>2199</v>
      </c>
      <c r="E334" s="213"/>
      <c r="F334" s="213"/>
    </row>
    <row r="335" spans="1:6" ht="26.25" customHeight="1" x14ac:dyDescent="0.2">
      <c r="A335" s="226">
        <v>5</v>
      </c>
      <c r="B335" s="229" t="s">
        <v>1298</v>
      </c>
      <c r="C335" s="229">
        <v>2014</v>
      </c>
      <c r="D335" s="230">
        <v>2249</v>
      </c>
    </row>
    <row r="336" spans="1:6" ht="26.25" customHeight="1" x14ac:dyDescent="0.2">
      <c r="A336" s="226">
        <v>6</v>
      </c>
      <c r="B336" s="229" t="s">
        <v>1299</v>
      </c>
      <c r="C336" s="229">
        <v>2014</v>
      </c>
      <c r="D336" s="230">
        <v>1849</v>
      </c>
    </row>
    <row r="337" spans="1:6" ht="26.25" customHeight="1" x14ac:dyDescent="0.2">
      <c r="A337" s="226">
        <v>7</v>
      </c>
      <c r="B337" s="229" t="s">
        <v>1300</v>
      </c>
      <c r="C337" s="229">
        <v>2017</v>
      </c>
      <c r="D337" s="230">
        <v>6995</v>
      </c>
    </row>
    <row r="338" spans="1:6" ht="26.25" customHeight="1" x14ac:dyDescent="0.2">
      <c r="A338" s="226">
        <v>8</v>
      </c>
      <c r="B338" s="229" t="s">
        <v>1301</v>
      </c>
      <c r="C338" s="229">
        <v>2017</v>
      </c>
      <c r="D338" s="230">
        <v>2067.36</v>
      </c>
    </row>
    <row r="339" spans="1:6" ht="26.25" customHeight="1" x14ac:dyDescent="0.2">
      <c r="A339" s="226">
        <v>9</v>
      </c>
      <c r="B339" s="229" t="s">
        <v>1302</v>
      </c>
      <c r="C339" s="229">
        <v>2017</v>
      </c>
      <c r="D339" s="230">
        <v>1033.24</v>
      </c>
    </row>
    <row r="340" spans="1:6" ht="26.25" customHeight="1" x14ac:dyDescent="0.2">
      <c r="A340" s="226">
        <v>10</v>
      </c>
      <c r="B340" s="229" t="s">
        <v>1302</v>
      </c>
      <c r="C340" s="229">
        <v>2017</v>
      </c>
      <c r="D340" s="230">
        <v>1033.3800000000001</v>
      </c>
    </row>
    <row r="341" spans="1:6" ht="26.25" customHeight="1" x14ac:dyDescent="0.2">
      <c r="A341" s="226">
        <v>11</v>
      </c>
      <c r="B341" s="229" t="s">
        <v>1303</v>
      </c>
      <c r="C341" s="229"/>
      <c r="D341" s="230">
        <v>1555.11</v>
      </c>
    </row>
    <row r="342" spans="1:6" ht="26.25" customHeight="1" x14ac:dyDescent="0.2">
      <c r="A342" s="226">
        <v>12</v>
      </c>
      <c r="B342" s="229" t="s">
        <v>1304</v>
      </c>
      <c r="C342" s="229"/>
      <c r="D342" s="230">
        <v>2126.64</v>
      </c>
    </row>
    <row r="343" spans="1:6" s="213" customFormat="1" ht="26.25" customHeight="1" x14ac:dyDescent="0.2">
      <c r="A343" s="226">
        <v>13</v>
      </c>
      <c r="B343" s="229" t="s">
        <v>1305</v>
      </c>
      <c r="C343" s="229">
        <v>2019</v>
      </c>
      <c r="D343" s="230">
        <v>10080</v>
      </c>
    </row>
    <row r="344" spans="1:6" s="213" customFormat="1" ht="26.25" customHeight="1" x14ac:dyDescent="0.2">
      <c r="A344" s="226">
        <v>14</v>
      </c>
      <c r="B344" s="229" t="s">
        <v>1306</v>
      </c>
      <c r="C344" s="229">
        <v>2019</v>
      </c>
      <c r="D344" s="230">
        <v>10080</v>
      </c>
    </row>
    <row r="345" spans="1:6" s="213" customFormat="1" ht="26.25" customHeight="1" x14ac:dyDescent="0.2">
      <c r="A345" s="226">
        <v>15</v>
      </c>
      <c r="B345" s="229" t="s">
        <v>1307</v>
      </c>
      <c r="C345" s="229">
        <v>2014</v>
      </c>
      <c r="D345" s="230">
        <v>5819.06</v>
      </c>
    </row>
    <row r="346" spans="1:6" s="213" customFormat="1" ht="26.25" customHeight="1" x14ac:dyDescent="0.2">
      <c r="A346" s="226">
        <v>16</v>
      </c>
      <c r="B346" s="229" t="s">
        <v>1308</v>
      </c>
      <c r="C346" s="229">
        <v>2015</v>
      </c>
      <c r="D346" s="230">
        <v>8001.07</v>
      </c>
    </row>
    <row r="347" spans="1:6" s="213" customFormat="1" ht="26.25" customHeight="1" x14ac:dyDescent="0.2">
      <c r="A347" s="226">
        <v>17</v>
      </c>
      <c r="B347" s="229" t="s">
        <v>1309</v>
      </c>
      <c r="C347" s="229">
        <v>2018</v>
      </c>
      <c r="D347" s="230">
        <v>2214</v>
      </c>
    </row>
    <row r="348" spans="1:6" ht="26.25" customHeight="1" x14ac:dyDescent="0.2">
      <c r="A348" s="226">
        <v>18</v>
      </c>
      <c r="B348" s="229" t="s">
        <v>1310</v>
      </c>
      <c r="C348" s="229">
        <v>2018</v>
      </c>
      <c r="D348" s="230">
        <v>3198</v>
      </c>
      <c r="E348" s="213"/>
      <c r="F348" s="213"/>
    </row>
    <row r="349" spans="1:6" ht="26.25" customHeight="1" x14ac:dyDescent="0.2">
      <c r="A349" s="226">
        <v>19</v>
      </c>
      <c r="B349" s="229" t="s">
        <v>1311</v>
      </c>
      <c r="C349" s="229">
        <v>2018</v>
      </c>
      <c r="D349" s="230">
        <v>2150</v>
      </c>
      <c r="E349" s="213"/>
      <c r="F349" s="213"/>
    </row>
    <row r="350" spans="1:6" ht="26.25" customHeight="1" x14ac:dyDescent="0.2">
      <c r="A350" s="226">
        <v>20</v>
      </c>
      <c r="B350" s="229" t="s">
        <v>1312</v>
      </c>
      <c r="C350" s="229">
        <v>2018</v>
      </c>
      <c r="D350" s="230">
        <v>1049.99</v>
      </c>
      <c r="E350" s="213"/>
      <c r="F350" s="213"/>
    </row>
    <row r="351" spans="1:6" ht="26.25" customHeight="1" x14ac:dyDescent="0.2">
      <c r="A351" s="192"/>
      <c r="B351" s="204" t="s">
        <v>475</v>
      </c>
      <c r="C351" s="203"/>
      <c r="D351" s="205">
        <f>SUM(D331:D350)</f>
        <v>64628.85</v>
      </c>
    </row>
    <row r="352" spans="1:6" ht="26.25" customHeight="1" x14ac:dyDescent="0.2">
      <c r="A352" s="541" t="s">
        <v>1231</v>
      </c>
      <c r="B352" s="541"/>
      <c r="C352" s="541"/>
      <c r="D352" s="541"/>
    </row>
    <row r="353" spans="1:4" ht="26.25" customHeight="1" x14ac:dyDescent="0.2">
      <c r="A353" s="192">
        <v>1</v>
      </c>
      <c r="B353" s="196" t="s">
        <v>1313</v>
      </c>
      <c r="C353" s="192">
        <v>2018</v>
      </c>
      <c r="D353" s="225">
        <v>2338</v>
      </c>
    </row>
    <row r="354" spans="1:4" ht="26.25" customHeight="1" x14ac:dyDescent="0.2">
      <c r="A354" s="192"/>
      <c r="B354" s="204" t="s">
        <v>475</v>
      </c>
      <c r="C354" s="203"/>
      <c r="D354" s="205">
        <f>SUM(D353:D353)</f>
        <v>2338</v>
      </c>
    </row>
    <row r="355" spans="1:4" ht="26.25" customHeight="1" x14ac:dyDescent="0.2">
      <c r="A355" s="212"/>
      <c r="B355" s="213"/>
      <c r="C355" s="212"/>
      <c r="D355" s="214"/>
    </row>
    <row r="356" spans="1:4" ht="26.25" customHeight="1" x14ac:dyDescent="0.2">
      <c r="A356" s="539" t="s">
        <v>48</v>
      </c>
      <c r="B356" s="539"/>
      <c r="C356" s="539"/>
      <c r="D356" s="539"/>
    </row>
    <row r="357" spans="1:4" ht="26.25" customHeight="1" x14ac:dyDescent="0.2">
      <c r="A357" s="541" t="s">
        <v>1035</v>
      </c>
      <c r="B357" s="541"/>
      <c r="C357" s="541"/>
      <c r="D357" s="541"/>
    </row>
    <row r="358" spans="1:4" ht="26.25" customHeight="1" x14ac:dyDescent="0.2">
      <c r="A358" s="192">
        <v>1</v>
      </c>
      <c r="B358" s="196" t="s">
        <v>1314</v>
      </c>
      <c r="C358" s="192">
        <v>2013</v>
      </c>
      <c r="D358" s="197">
        <v>10455</v>
      </c>
    </row>
    <row r="359" spans="1:4" ht="26.25" customHeight="1" x14ac:dyDescent="0.2">
      <c r="A359" s="192">
        <v>2</v>
      </c>
      <c r="B359" s="196" t="s">
        <v>1315</v>
      </c>
      <c r="C359" s="192">
        <v>2013</v>
      </c>
      <c r="D359" s="197">
        <v>7134</v>
      </c>
    </row>
    <row r="360" spans="1:4" ht="26.25" customHeight="1" x14ac:dyDescent="0.2">
      <c r="A360" s="192">
        <v>3</v>
      </c>
      <c r="B360" s="196" t="s">
        <v>1316</v>
      </c>
      <c r="C360" s="192">
        <v>2013</v>
      </c>
      <c r="D360" s="197">
        <v>2704.77</v>
      </c>
    </row>
    <row r="361" spans="1:4" ht="26.25" customHeight="1" x14ac:dyDescent="0.2">
      <c r="A361" s="192">
        <v>4</v>
      </c>
      <c r="B361" s="196" t="s">
        <v>1317</v>
      </c>
      <c r="C361" s="192">
        <v>2014</v>
      </c>
      <c r="D361" s="197">
        <v>1350</v>
      </c>
    </row>
    <row r="362" spans="1:4" ht="26.25" customHeight="1" x14ac:dyDescent="0.2">
      <c r="A362" s="192">
        <v>5</v>
      </c>
      <c r="B362" s="196" t="s">
        <v>1318</v>
      </c>
      <c r="C362" s="192">
        <v>2014</v>
      </c>
      <c r="D362" s="197">
        <v>2219</v>
      </c>
    </row>
    <row r="363" spans="1:4" ht="26.25" customHeight="1" x14ac:dyDescent="0.2">
      <c r="A363" s="222">
        <v>6</v>
      </c>
      <c r="B363" s="196" t="s">
        <v>1318</v>
      </c>
      <c r="C363" s="192">
        <v>2014</v>
      </c>
      <c r="D363" s="197">
        <v>2219</v>
      </c>
    </row>
    <row r="364" spans="1:4" ht="26.25" customHeight="1" x14ac:dyDescent="0.2">
      <c r="A364" s="192">
        <v>7</v>
      </c>
      <c r="B364" s="196" t="s">
        <v>1318</v>
      </c>
      <c r="C364" s="192">
        <v>2014</v>
      </c>
      <c r="D364" s="197">
        <v>2219</v>
      </c>
    </row>
    <row r="365" spans="1:4" ht="26.25" customHeight="1" x14ac:dyDescent="0.2">
      <c r="A365" s="192">
        <v>8</v>
      </c>
      <c r="B365" s="196" t="s">
        <v>1319</v>
      </c>
      <c r="C365" s="192">
        <v>2014</v>
      </c>
      <c r="D365" s="197">
        <v>3050</v>
      </c>
    </row>
    <row r="366" spans="1:4" ht="26.25" customHeight="1" x14ac:dyDescent="0.2">
      <c r="A366" s="192">
        <v>9</v>
      </c>
      <c r="B366" s="196" t="s">
        <v>1320</v>
      </c>
      <c r="C366" s="192">
        <v>2014</v>
      </c>
      <c r="D366" s="197">
        <v>1549</v>
      </c>
    </row>
    <row r="367" spans="1:4" ht="26.25" customHeight="1" x14ac:dyDescent="0.2">
      <c r="A367" s="192">
        <v>10</v>
      </c>
      <c r="B367" s="196" t="s">
        <v>1321</v>
      </c>
      <c r="C367" s="192">
        <v>2014</v>
      </c>
      <c r="D367" s="197">
        <v>1599</v>
      </c>
    </row>
    <row r="368" spans="1:4" ht="26.25" customHeight="1" x14ac:dyDescent="0.2">
      <c r="A368" s="192">
        <v>11</v>
      </c>
      <c r="B368" s="196" t="s">
        <v>1322</v>
      </c>
      <c r="C368" s="192">
        <v>2015</v>
      </c>
      <c r="D368" s="197">
        <v>579</v>
      </c>
    </row>
    <row r="369" spans="1:4" ht="26.25" customHeight="1" x14ac:dyDescent="0.2">
      <c r="A369" s="222">
        <v>12</v>
      </c>
      <c r="B369" s="196" t="s">
        <v>1323</v>
      </c>
      <c r="C369" s="192">
        <v>2015</v>
      </c>
      <c r="D369" s="197">
        <v>1440</v>
      </c>
    </row>
    <row r="370" spans="1:4" ht="26.25" customHeight="1" x14ac:dyDescent="0.2">
      <c r="A370" s="192">
        <v>13</v>
      </c>
      <c r="B370" s="196" t="s">
        <v>1324</v>
      </c>
      <c r="C370" s="192">
        <v>2015</v>
      </c>
      <c r="D370" s="197">
        <v>449</v>
      </c>
    </row>
    <row r="371" spans="1:4" ht="26.25" customHeight="1" x14ac:dyDescent="0.2">
      <c r="A371" s="192">
        <v>14</v>
      </c>
      <c r="B371" s="196" t="s">
        <v>1324</v>
      </c>
      <c r="C371" s="192">
        <v>2015</v>
      </c>
      <c r="D371" s="197">
        <v>449</v>
      </c>
    </row>
    <row r="372" spans="1:4" ht="26.25" customHeight="1" x14ac:dyDescent="0.2">
      <c r="A372" s="192">
        <v>15</v>
      </c>
      <c r="B372" s="196" t="s">
        <v>1323</v>
      </c>
      <c r="C372" s="192">
        <v>2016</v>
      </c>
      <c r="D372" s="197">
        <v>1430</v>
      </c>
    </row>
    <row r="373" spans="1:4" ht="26.25" customHeight="1" x14ac:dyDescent="0.2">
      <c r="A373" s="192">
        <v>16</v>
      </c>
      <c r="B373" s="196" t="s">
        <v>1323</v>
      </c>
      <c r="C373" s="192">
        <v>2016</v>
      </c>
      <c r="D373" s="197">
        <v>1430</v>
      </c>
    </row>
    <row r="374" spans="1:4" ht="26.25" customHeight="1" x14ac:dyDescent="0.2">
      <c r="A374" s="192">
        <v>17</v>
      </c>
      <c r="B374" s="196" t="s">
        <v>1322</v>
      </c>
      <c r="C374" s="192">
        <v>2016</v>
      </c>
      <c r="D374" s="197">
        <v>578.1</v>
      </c>
    </row>
    <row r="375" spans="1:4" ht="26.25" customHeight="1" x14ac:dyDescent="0.2">
      <c r="A375" s="222">
        <v>18</v>
      </c>
      <c r="B375" s="196" t="s">
        <v>1325</v>
      </c>
      <c r="C375" s="192">
        <v>2016</v>
      </c>
      <c r="D375" s="197">
        <v>719</v>
      </c>
    </row>
    <row r="376" spans="1:4" ht="26.25" customHeight="1" x14ac:dyDescent="0.2">
      <c r="A376" s="192">
        <v>19</v>
      </c>
      <c r="B376" s="196" t="s">
        <v>1326</v>
      </c>
      <c r="C376" s="192">
        <v>2017</v>
      </c>
      <c r="D376" s="197">
        <v>1479</v>
      </c>
    </row>
    <row r="377" spans="1:4" ht="26.25" customHeight="1" x14ac:dyDescent="0.2">
      <c r="A377" s="192">
        <v>20</v>
      </c>
      <c r="B377" s="196" t="s">
        <v>1327</v>
      </c>
      <c r="C377" s="192">
        <v>2018</v>
      </c>
      <c r="D377" s="197">
        <v>2835.15</v>
      </c>
    </row>
    <row r="378" spans="1:4" ht="26.25" customHeight="1" x14ac:dyDescent="0.2">
      <c r="A378" s="192">
        <v>21</v>
      </c>
      <c r="B378" s="196" t="s">
        <v>1328</v>
      </c>
      <c r="C378" s="192">
        <v>2017</v>
      </c>
      <c r="D378" s="197">
        <v>15900</v>
      </c>
    </row>
    <row r="379" spans="1:4" ht="26.25" customHeight="1" x14ac:dyDescent="0.2">
      <c r="A379" s="192">
        <v>22</v>
      </c>
      <c r="B379" s="196" t="s">
        <v>1329</v>
      </c>
      <c r="C379" s="192">
        <v>2017</v>
      </c>
      <c r="D379" s="197">
        <v>11747.4</v>
      </c>
    </row>
    <row r="380" spans="1:4" ht="26.25" customHeight="1" x14ac:dyDescent="0.2">
      <c r="A380" s="192">
        <v>23</v>
      </c>
      <c r="B380" s="196" t="s">
        <v>1330</v>
      </c>
      <c r="C380" s="192">
        <v>2017</v>
      </c>
      <c r="D380" s="197">
        <v>2436</v>
      </c>
    </row>
    <row r="381" spans="1:4" ht="26.25" customHeight="1" x14ac:dyDescent="0.2">
      <c r="A381" s="222">
        <v>24</v>
      </c>
      <c r="B381" s="196" t="s">
        <v>1331</v>
      </c>
      <c r="C381" s="192">
        <v>2017</v>
      </c>
      <c r="D381" s="197">
        <v>5910.24</v>
      </c>
    </row>
    <row r="382" spans="1:4" ht="26.25" customHeight="1" x14ac:dyDescent="0.2">
      <c r="A382" s="192">
        <v>25</v>
      </c>
      <c r="B382" s="196" t="s">
        <v>1332</v>
      </c>
      <c r="C382" s="192">
        <v>2017</v>
      </c>
      <c r="D382" s="197">
        <v>4788.46</v>
      </c>
    </row>
    <row r="383" spans="1:4" ht="26.25" customHeight="1" x14ac:dyDescent="0.2">
      <c r="A383" s="192">
        <v>26</v>
      </c>
      <c r="B383" s="196" t="s">
        <v>1333</v>
      </c>
      <c r="C383" s="192">
        <v>2017</v>
      </c>
      <c r="D383" s="197">
        <v>1147.3</v>
      </c>
    </row>
    <row r="384" spans="1:4" ht="26.25" customHeight="1" x14ac:dyDescent="0.2">
      <c r="A384" s="192">
        <v>27</v>
      </c>
      <c r="B384" s="196" t="s">
        <v>1334</v>
      </c>
      <c r="C384" s="192">
        <v>2017</v>
      </c>
      <c r="D384" s="197">
        <v>8979.6</v>
      </c>
    </row>
    <row r="385" spans="1:4" ht="26.25" customHeight="1" x14ac:dyDescent="0.2">
      <c r="A385" s="192">
        <v>28</v>
      </c>
      <c r="B385" s="196" t="s">
        <v>1335</v>
      </c>
      <c r="C385" s="192">
        <v>2017</v>
      </c>
      <c r="D385" s="197">
        <v>13515.6</v>
      </c>
    </row>
    <row r="386" spans="1:4" ht="26.25" customHeight="1" x14ac:dyDescent="0.2">
      <c r="A386" s="192">
        <v>29</v>
      </c>
      <c r="B386" s="196" t="s">
        <v>1336</v>
      </c>
      <c r="C386" s="192">
        <v>2017</v>
      </c>
      <c r="D386" s="197">
        <v>34421.64</v>
      </c>
    </row>
    <row r="387" spans="1:4" ht="26.25" customHeight="1" x14ac:dyDescent="0.2">
      <c r="A387" s="222">
        <v>30</v>
      </c>
      <c r="B387" s="196" t="s">
        <v>1337</v>
      </c>
      <c r="C387" s="192">
        <v>2018</v>
      </c>
      <c r="D387" s="197">
        <v>16200</v>
      </c>
    </row>
    <row r="388" spans="1:4" ht="26.25" customHeight="1" x14ac:dyDescent="0.2">
      <c r="A388" s="192">
        <v>31</v>
      </c>
      <c r="B388" s="196" t="s">
        <v>1338</v>
      </c>
      <c r="C388" s="192">
        <v>2018</v>
      </c>
      <c r="D388" s="197">
        <v>11590</v>
      </c>
    </row>
    <row r="389" spans="1:4" ht="26.25" customHeight="1" x14ac:dyDescent="0.2">
      <c r="A389" s="192">
        <v>32</v>
      </c>
      <c r="B389" s="196" t="s">
        <v>1339</v>
      </c>
      <c r="C389" s="192">
        <v>2018</v>
      </c>
      <c r="D389" s="197">
        <v>8200</v>
      </c>
    </row>
    <row r="390" spans="1:4" ht="26.25" customHeight="1" x14ac:dyDescent="0.2">
      <c r="A390" s="192">
        <v>33</v>
      </c>
      <c r="B390" s="196" t="s">
        <v>1330</v>
      </c>
      <c r="C390" s="192">
        <v>2018</v>
      </c>
      <c r="D390" s="197">
        <v>2950</v>
      </c>
    </row>
    <row r="391" spans="1:4" ht="26.25" customHeight="1" x14ac:dyDescent="0.2">
      <c r="A391" s="192">
        <v>34</v>
      </c>
      <c r="B391" s="196" t="s">
        <v>1340</v>
      </c>
      <c r="C391" s="192">
        <v>2018</v>
      </c>
      <c r="D391" s="197">
        <v>1765</v>
      </c>
    </row>
    <row r="392" spans="1:4" ht="26.25" customHeight="1" x14ac:dyDescent="0.2">
      <c r="A392" s="192">
        <v>35</v>
      </c>
      <c r="B392" s="196" t="s">
        <v>1341</v>
      </c>
      <c r="C392" s="192">
        <v>2018</v>
      </c>
      <c r="D392" s="197">
        <v>650</v>
      </c>
    </row>
    <row r="393" spans="1:4" ht="26.25" customHeight="1" x14ac:dyDescent="0.2">
      <c r="A393" s="222">
        <v>36</v>
      </c>
      <c r="B393" s="196" t="s">
        <v>1342</v>
      </c>
      <c r="C393" s="192">
        <v>2018</v>
      </c>
      <c r="D393" s="197">
        <v>1329</v>
      </c>
    </row>
    <row r="394" spans="1:4" ht="26.25" customHeight="1" x14ac:dyDescent="0.2">
      <c r="A394" s="192">
        <v>37</v>
      </c>
      <c r="B394" s="196" t="s">
        <v>1343</v>
      </c>
      <c r="C394" s="192">
        <v>2018</v>
      </c>
      <c r="D394" s="197">
        <v>1599</v>
      </c>
    </row>
    <row r="395" spans="1:4" ht="26.25" customHeight="1" x14ac:dyDescent="0.2">
      <c r="A395" s="192">
        <v>38</v>
      </c>
      <c r="B395" s="196" t="s">
        <v>1344</v>
      </c>
      <c r="C395" s="192">
        <v>2018</v>
      </c>
      <c r="D395" s="197">
        <v>1590</v>
      </c>
    </row>
    <row r="396" spans="1:4" ht="26.25" customHeight="1" x14ac:dyDescent="0.2">
      <c r="A396" s="192"/>
      <c r="B396" s="204" t="s">
        <v>475</v>
      </c>
      <c r="C396" s="203"/>
      <c r="D396" s="205">
        <f>SUM(D358:D395)</f>
        <v>190606.26</v>
      </c>
    </row>
    <row r="397" spans="1:4" ht="26.25" customHeight="1" x14ac:dyDescent="0.2">
      <c r="A397" s="541" t="s">
        <v>1184</v>
      </c>
      <c r="B397" s="541"/>
      <c r="C397" s="541"/>
      <c r="D397" s="541"/>
    </row>
    <row r="398" spans="1:4" ht="26.25" customHeight="1" x14ac:dyDescent="0.2">
      <c r="A398" s="192">
        <v>1</v>
      </c>
      <c r="B398" s="196" t="s">
        <v>1345</v>
      </c>
      <c r="C398" s="192">
        <v>2013</v>
      </c>
      <c r="D398" s="197">
        <v>1999</v>
      </c>
    </row>
    <row r="399" spans="1:4" ht="26.25" customHeight="1" x14ac:dyDescent="0.2">
      <c r="A399" s="192">
        <v>2</v>
      </c>
      <c r="B399" s="196" t="s">
        <v>1346</v>
      </c>
      <c r="C399" s="192">
        <v>2014</v>
      </c>
      <c r="D399" s="197">
        <v>3090</v>
      </c>
    </row>
    <row r="400" spans="1:4" ht="26.25" customHeight="1" x14ac:dyDescent="0.2">
      <c r="A400" s="192"/>
      <c r="B400" s="204" t="s">
        <v>475</v>
      </c>
      <c r="C400" s="203"/>
      <c r="D400" s="205">
        <f>SUM(D398:D399)</f>
        <v>5089</v>
      </c>
    </row>
    <row r="401" spans="1:6" ht="26.25" customHeight="1" x14ac:dyDescent="0.2">
      <c r="A401" s="541" t="s">
        <v>1231</v>
      </c>
      <c r="B401" s="541"/>
      <c r="C401" s="541"/>
      <c r="D401" s="541"/>
    </row>
    <row r="402" spans="1:6" ht="26.25" customHeight="1" x14ac:dyDescent="0.2">
      <c r="A402" s="192">
        <v>1</v>
      </c>
      <c r="B402" s="196" t="s">
        <v>1347</v>
      </c>
      <c r="C402" s="192">
        <v>2002</v>
      </c>
      <c r="D402" s="197">
        <v>44221.17</v>
      </c>
    </row>
    <row r="403" spans="1:6" ht="26.25" customHeight="1" x14ac:dyDescent="0.2">
      <c r="A403" s="192"/>
      <c r="B403" s="204" t="s">
        <v>475</v>
      </c>
      <c r="C403" s="203"/>
      <c r="D403" s="205">
        <f>SUM(D402)</f>
        <v>44221.17</v>
      </c>
    </row>
    <row r="405" spans="1:6" ht="26.25" customHeight="1" x14ac:dyDescent="0.2">
      <c r="A405" s="539" t="s">
        <v>54</v>
      </c>
      <c r="B405" s="539"/>
      <c r="C405" s="539"/>
      <c r="D405" s="539"/>
    </row>
    <row r="406" spans="1:6" ht="26.25" customHeight="1" x14ac:dyDescent="0.2">
      <c r="A406" s="541" t="s">
        <v>1035</v>
      </c>
      <c r="B406" s="541"/>
      <c r="C406" s="541"/>
      <c r="D406" s="541"/>
    </row>
    <row r="407" spans="1:6" ht="26.25" customHeight="1" x14ac:dyDescent="0.2">
      <c r="A407" s="222">
        <v>1</v>
      </c>
      <c r="B407" s="231" t="s">
        <v>1348</v>
      </c>
      <c r="C407" s="232">
        <v>2014</v>
      </c>
      <c r="D407" s="233">
        <v>78712.62</v>
      </c>
    </row>
    <row r="408" spans="1:6" ht="26.25" customHeight="1" x14ac:dyDescent="0.2">
      <c r="A408" s="222">
        <f t="shared" ref="A408:A415" si="0">A407+1</f>
        <v>2</v>
      </c>
      <c r="B408" s="231" t="s">
        <v>1349</v>
      </c>
      <c r="C408" s="232" t="s">
        <v>1350</v>
      </c>
      <c r="D408" s="233">
        <v>3700</v>
      </c>
    </row>
    <row r="409" spans="1:6" ht="26.25" customHeight="1" x14ac:dyDescent="0.2">
      <c r="A409" s="222">
        <f t="shared" si="0"/>
        <v>3</v>
      </c>
      <c r="B409" s="231" t="s">
        <v>1349</v>
      </c>
      <c r="C409" s="232" t="s">
        <v>1350</v>
      </c>
      <c r="D409" s="233">
        <v>2544.61</v>
      </c>
    </row>
    <row r="410" spans="1:6" s="213" customFormat="1" ht="26.25" customHeight="1" x14ac:dyDescent="0.2">
      <c r="A410" s="222">
        <f t="shared" si="0"/>
        <v>4</v>
      </c>
      <c r="B410" s="231" t="s">
        <v>1351</v>
      </c>
      <c r="C410" s="232" t="s">
        <v>1350</v>
      </c>
      <c r="D410" s="233">
        <v>585</v>
      </c>
      <c r="E410" s="182"/>
      <c r="F410" s="182"/>
    </row>
    <row r="411" spans="1:6" s="213" customFormat="1" ht="26.25" customHeight="1" x14ac:dyDescent="0.2">
      <c r="A411" s="222">
        <f t="shared" si="0"/>
        <v>5</v>
      </c>
      <c r="B411" s="231" t="s">
        <v>1352</v>
      </c>
      <c r="C411" s="232" t="s">
        <v>1350</v>
      </c>
      <c r="D411" s="233">
        <v>1003.81</v>
      </c>
      <c r="E411" s="182"/>
      <c r="F411" s="182"/>
    </row>
    <row r="412" spans="1:6" s="213" customFormat="1" ht="26.25" customHeight="1" x14ac:dyDescent="0.2">
      <c r="A412" s="222">
        <f t="shared" si="0"/>
        <v>6</v>
      </c>
      <c r="B412" s="231" t="s">
        <v>1353</v>
      </c>
      <c r="C412" s="232" t="s">
        <v>1354</v>
      </c>
      <c r="D412" s="233">
        <v>524.35</v>
      </c>
      <c r="E412" s="182"/>
      <c r="F412" s="182"/>
    </row>
    <row r="413" spans="1:6" s="213" customFormat="1" ht="26.25" customHeight="1" x14ac:dyDescent="0.2">
      <c r="A413" s="222">
        <f t="shared" si="0"/>
        <v>7</v>
      </c>
      <c r="B413" s="231" t="s">
        <v>1349</v>
      </c>
      <c r="C413" s="232" t="s">
        <v>1355</v>
      </c>
      <c r="D413" s="233">
        <v>3337</v>
      </c>
      <c r="E413" s="182"/>
      <c r="F413" s="182"/>
    </row>
    <row r="414" spans="1:6" s="213" customFormat="1" ht="26.25" customHeight="1" x14ac:dyDescent="0.2">
      <c r="A414" s="222">
        <f t="shared" si="0"/>
        <v>8</v>
      </c>
      <c r="B414" s="231" t="s">
        <v>1349</v>
      </c>
      <c r="C414" s="232" t="s">
        <v>1355</v>
      </c>
      <c r="D414" s="233">
        <v>3337</v>
      </c>
      <c r="E414" s="182"/>
      <c r="F414" s="182"/>
    </row>
    <row r="415" spans="1:6" s="213" customFormat="1" ht="26.25" customHeight="1" x14ac:dyDescent="0.2">
      <c r="A415" s="222">
        <f t="shared" si="0"/>
        <v>9</v>
      </c>
      <c r="B415" s="231" t="s">
        <v>1356</v>
      </c>
      <c r="C415" s="232" t="s">
        <v>1355</v>
      </c>
      <c r="D415" s="233">
        <v>4710</v>
      </c>
    </row>
    <row r="416" spans="1:6" s="213" customFormat="1" ht="26.25" customHeight="1" x14ac:dyDescent="0.2">
      <c r="A416" s="234">
        <v>10</v>
      </c>
      <c r="B416" s="196" t="s">
        <v>1357</v>
      </c>
      <c r="C416" s="192">
        <v>2019</v>
      </c>
      <c r="D416" s="233">
        <v>23040</v>
      </c>
    </row>
    <row r="417" spans="1:6" s="213" customFormat="1" ht="24" customHeight="1" x14ac:dyDescent="0.2">
      <c r="A417" s="192"/>
      <c r="B417" s="204" t="s">
        <v>475</v>
      </c>
      <c r="C417" s="203"/>
      <c r="D417" s="205">
        <f>SUM(D407:D416)</f>
        <v>121494.39</v>
      </c>
    </row>
    <row r="418" spans="1:6" ht="26.25" customHeight="1" x14ac:dyDescent="0.2">
      <c r="A418" s="541" t="s">
        <v>1184</v>
      </c>
      <c r="B418" s="541"/>
      <c r="C418" s="541"/>
      <c r="D418" s="541"/>
      <c r="E418" s="213"/>
      <c r="F418" s="213"/>
    </row>
    <row r="419" spans="1:6" ht="26.25" customHeight="1" x14ac:dyDescent="0.2">
      <c r="A419" s="192">
        <v>1</v>
      </c>
      <c r="B419" s="196" t="s">
        <v>1358</v>
      </c>
      <c r="C419" s="192">
        <v>2016</v>
      </c>
      <c r="D419" s="197">
        <v>1999</v>
      </c>
      <c r="E419" s="213"/>
      <c r="F419" s="213"/>
    </row>
    <row r="420" spans="1:6" s="213" customFormat="1" ht="26.25" customHeight="1" x14ac:dyDescent="0.2">
      <c r="A420" s="192"/>
      <c r="B420" s="204" t="s">
        <v>475</v>
      </c>
      <c r="C420" s="203"/>
      <c r="D420" s="205">
        <f>SUM(D419)</f>
        <v>1999</v>
      </c>
    </row>
    <row r="421" spans="1:6" s="213" customFormat="1" ht="26.25" customHeight="1" x14ac:dyDescent="0.2">
      <c r="A421" s="212"/>
      <c r="C421" s="212"/>
      <c r="D421" s="214"/>
    </row>
    <row r="422" spans="1:6" s="213" customFormat="1" ht="26.25" customHeight="1" x14ac:dyDescent="0.2">
      <c r="A422" s="542" t="s">
        <v>65</v>
      </c>
      <c r="B422" s="542"/>
      <c r="C422" s="542"/>
      <c r="D422" s="542"/>
    </row>
    <row r="423" spans="1:6" s="213" customFormat="1" ht="26.25" customHeight="1" x14ac:dyDescent="0.2">
      <c r="A423" s="541" t="s">
        <v>1035</v>
      </c>
      <c r="B423" s="541"/>
      <c r="C423" s="541"/>
      <c r="D423" s="541"/>
      <c r="E423" s="182"/>
      <c r="F423" s="182"/>
    </row>
    <row r="424" spans="1:6" s="213" customFormat="1" ht="26.25" customHeight="1" x14ac:dyDescent="0.2">
      <c r="A424" s="192">
        <v>1</v>
      </c>
      <c r="B424" s="196" t="s">
        <v>1359</v>
      </c>
      <c r="C424" s="192">
        <v>2013</v>
      </c>
      <c r="D424" s="235">
        <v>240.43</v>
      </c>
      <c r="E424" s="182"/>
      <c r="F424" s="182"/>
    </row>
    <row r="425" spans="1:6" s="213" customFormat="1" ht="30.75" customHeight="1" x14ac:dyDescent="0.2">
      <c r="A425" s="192">
        <v>2</v>
      </c>
      <c r="B425" s="196" t="s">
        <v>1360</v>
      </c>
      <c r="C425" s="192">
        <v>2013</v>
      </c>
      <c r="D425" s="235">
        <v>1291.33</v>
      </c>
    </row>
    <row r="426" spans="1:6" s="213" customFormat="1" ht="26.25" customHeight="1" x14ac:dyDescent="0.2">
      <c r="A426" s="192">
        <v>3</v>
      </c>
      <c r="B426" s="196" t="s">
        <v>1361</v>
      </c>
      <c r="C426" s="192">
        <v>2013</v>
      </c>
      <c r="D426" s="235">
        <v>2758.54</v>
      </c>
    </row>
    <row r="427" spans="1:6" s="213" customFormat="1" ht="26.25" customHeight="1" x14ac:dyDescent="0.2">
      <c r="A427" s="192">
        <v>4</v>
      </c>
      <c r="B427" s="196" t="s">
        <v>1361</v>
      </c>
      <c r="C427" s="192">
        <v>2013</v>
      </c>
      <c r="D427" s="235">
        <v>3074.2</v>
      </c>
    </row>
    <row r="428" spans="1:6" s="213" customFormat="1" ht="26.25" customHeight="1" x14ac:dyDescent="0.2">
      <c r="A428" s="192">
        <v>5</v>
      </c>
      <c r="B428" s="196" t="s">
        <v>1362</v>
      </c>
      <c r="C428" s="192">
        <v>2013</v>
      </c>
      <c r="D428" s="235">
        <v>3160.13</v>
      </c>
    </row>
    <row r="429" spans="1:6" ht="26.25" customHeight="1" x14ac:dyDescent="0.2">
      <c r="A429" s="192">
        <v>6</v>
      </c>
      <c r="B429" s="196" t="s">
        <v>1361</v>
      </c>
      <c r="C429" s="192">
        <v>2013</v>
      </c>
      <c r="D429" s="235">
        <v>3103.13</v>
      </c>
      <c r="E429" s="213"/>
      <c r="F429" s="213"/>
    </row>
    <row r="430" spans="1:6" ht="26.25" customHeight="1" x14ac:dyDescent="0.2">
      <c r="A430" s="192">
        <v>7</v>
      </c>
      <c r="B430" s="196" t="s">
        <v>1361</v>
      </c>
      <c r="C430" s="192">
        <v>2013</v>
      </c>
      <c r="D430" s="235">
        <v>1789.89</v>
      </c>
      <c r="E430" s="213"/>
      <c r="F430" s="213"/>
    </row>
    <row r="431" spans="1:6" ht="26.25" customHeight="1" x14ac:dyDescent="0.2">
      <c r="A431" s="192">
        <v>8</v>
      </c>
      <c r="B431" s="196" t="s">
        <v>1363</v>
      </c>
      <c r="C431" s="192">
        <v>2013</v>
      </c>
      <c r="D431" s="235">
        <v>455.37</v>
      </c>
      <c r="E431" s="213"/>
      <c r="F431" s="213"/>
    </row>
    <row r="432" spans="1:6" ht="26.25" customHeight="1" x14ac:dyDescent="0.2">
      <c r="A432" s="192">
        <v>9</v>
      </c>
      <c r="B432" s="196" t="s">
        <v>1361</v>
      </c>
      <c r="C432" s="192">
        <v>2013</v>
      </c>
      <c r="D432" s="235">
        <v>2475.3000000000002</v>
      </c>
      <c r="E432" s="213"/>
      <c r="F432" s="213"/>
    </row>
    <row r="433" spans="1:6" s="213" customFormat="1" ht="26.25" customHeight="1" x14ac:dyDescent="0.2">
      <c r="A433" s="192">
        <v>10</v>
      </c>
      <c r="B433" s="196" t="s">
        <v>1364</v>
      </c>
      <c r="C433" s="192">
        <v>2013</v>
      </c>
      <c r="D433" s="235">
        <v>318.72000000000003</v>
      </c>
    </row>
    <row r="434" spans="1:6" s="213" customFormat="1" ht="26.25" customHeight="1" x14ac:dyDescent="0.2">
      <c r="A434" s="192">
        <v>11</v>
      </c>
      <c r="B434" s="196" t="s">
        <v>1365</v>
      </c>
      <c r="C434" s="192">
        <v>2013</v>
      </c>
      <c r="D434" s="235">
        <v>1470.65</v>
      </c>
      <c r="E434" s="182"/>
      <c r="F434" s="182"/>
    </row>
    <row r="435" spans="1:6" s="213" customFormat="1" ht="26.25" customHeight="1" x14ac:dyDescent="0.2">
      <c r="A435" s="192">
        <v>12</v>
      </c>
      <c r="B435" s="196" t="s">
        <v>1366</v>
      </c>
      <c r="C435" s="192">
        <v>2014</v>
      </c>
      <c r="D435" s="235">
        <v>299.99</v>
      </c>
      <c r="E435" s="182"/>
      <c r="F435" s="182"/>
    </row>
    <row r="436" spans="1:6" s="213" customFormat="1" ht="26.25" customHeight="1" x14ac:dyDescent="0.2">
      <c r="A436" s="192">
        <v>13</v>
      </c>
      <c r="B436" s="196" t="s">
        <v>1364</v>
      </c>
      <c r="C436" s="192">
        <v>2014</v>
      </c>
      <c r="D436" s="235">
        <v>267.48</v>
      </c>
      <c r="E436" s="182"/>
      <c r="F436" s="182"/>
    </row>
    <row r="437" spans="1:6" s="213" customFormat="1" ht="26.25" customHeight="1" x14ac:dyDescent="0.2">
      <c r="A437" s="192">
        <v>14</v>
      </c>
      <c r="B437" s="196" t="s">
        <v>1367</v>
      </c>
      <c r="C437" s="192">
        <v>2014</v>
      </c>
      <c r="D437" s="235">
        <v>893.5</v>
      </c>
      <c r="E437" s="182"/>
      <c r="F437" s="182"/>
    </row>
    <row r="438" spans="1:6" s="213" customFormat="1" ht="26.25" customHeight="1" x14ac:dyDescent="0.2">
      <c r="A438" s="192">
        <v>15</v>
      </c>
      <c r="B438" s="196" t="s">
        <v>1368</v>
      </c>
      <c r="C438" s="192">
        <v>2014</v>
      </c>
      <c r="D438" s="235">
        <v>600</v>
      </c>
    </row>
    <row r="439" spans="1:6" s="213" customFormat="1" ht="26.25" customHeight="1" x14ac:dyDescent="0.2">
      <c r="A439" s="192">
        <v>16</v>
      </c>
      <c r="B439" s="196" t="s">
        <v>1361</v>
      </c>
      <c r="C439" s="192">
        <v>2014</v>
      </c>
      <c r="D439" s="235">
        <v>1787.8</v>
      </c>
    </row>
    <row r="440" spans="1:6" s="213" customFormat="1" ht="26.25" customHeight="1" x14ac:dyDescent="0.2">
      <c r="A440" s="192">
        <v>17</v>
      </c>
      <c r="B440" s="196" t="s">
        <v>1361</v>
      </c>
      <c r="C440" s="192">
        <v>2014</v>
      </c>
      <c r="D440" s="235">
        <v>2495.9299999999998</v>
      </c>
    </row>
    <row r="441" spans="1:6" s="213" customFormat="1" ht="26.25" customHeight="1" x14ac:dyDescent="0.2">
      <c r="A441" s="192">
        <v>18</v>
      </c>
      <c r="B441" s="196" t="s">
        <v>1369</v>
      </c>
      <c r="C441" s="192">
        <v>2014</v>
      </c>
      <c r="D441" s="235">
        <v>1552.85</v>
      </c>
    </row>
    <row r="442" spans="1:6" s="213" customFormat="1" ht="26.25" customHeight="1" x14ac:dyDescent="0.2">
      <c r="A442" s="192">
        <v>19</v>
      </c>
      <c r="B442" s="196" t="s">
        <v>1361</v>
      </c>
      <c r="C442" s="192">
        <v>2015</v>
      </c>
      <c r="D442" s="235">
        <v>2113.0100000000002</v>
      </c>
    </row>
    <row r="443" spans="1:6" s="213" customFormat="1" ht="26.25" customHeight="1" x14ac:dyDescent="0.2">
      <c r="A443" s="192">
        <v>20</v>
      </c>
      <c r="B443" s="196" t="s">
        <v>1361</v>
      </c>
      <c r="C443" s="192">
        <v>2015</v>
      </c>
      <c r="D443" s="235">
        <v>2113.0100000000002</v>
      </c>
    </row>
    <row r="444" spans="1:6" s="213" customFormat="1" ht="26.25" customHeight="1" x14ac:dyDescent="0.2">
      <c r="A444" s="192">
        <v>21</v>
      </c>
      <c r="B444" s="196" t="s">
        <v>1361</v>
      </c>
      <c r="C444" s="192">
        <v>2015</v>
      </c>
      <c r="D444" s="235">
        <v>520</v>
      </c>
    </row>
    <row r="445" spans="1:6" s="213" customFormat="1" ht="26.25" customHeight="1" x14ac:dyDescent="0.2">
      <c r="A445" s="192">
        <v>22</v>
      </c>
      <c r="B445" s="196" t="s">
        <v>1360</v>
      </c>
      <c r="C445" s="192">
        <v>2015</v>
      </c>
      <c r="D445" s="235">
        <v>799.1</v>
      </c>
    </row>
    <row r="446" spans="1:6" s="213" customFormat="1" ht="26.25" customHeight="1" x14ac:dyDescent="0.2">
      <c r="A446" s="192">
        <v>23</v>
      </c>
      <c r="B446" s="196" t="s">
        <v>1370</v>
      </c>
      <c r="C446" s="192">
        <v>2015</v>
      </c>
      <c r="D446" s="235">
        <v>649.59</v>
      </c>
    </row>
    <row r="447" spans="1:6" s="213" customFormat="1" ht="26.25" customHeight="1" x14ac:dyDescent="0.2">
      <c r="A447" s="192">
        <v>24</v>
      </c>
      <c r="B447" s="196" t="s">
        <v>1371</v>
      </c>
      <c r="C447" s="192">
        <v>2015</v>
      </c>
      <c r="D447" s="235">
        <v>894.31</v>
      </c>
    </row>
    <row r="448" spans="1:6" s="213" customFormat="1" ht="26.25" customHeight="1" x14ac:dyDescent="0.2">
      <c r="A448" s="192">
        <v>25</v>
      </c>
      <c r="B448" s="196" t="s">
        <v>1371</v>
      </c>
      <c r="C448" s="192">
        <v>2015</v>
      </c>
      <c r="D448" s="235">
        <v>894.31</v>
      </c>
    </row>
    <row r="449" spans="1:4" s="213" customFormat="1" ht="26.25" customHeight="1" x14ac:dyDescent="0.2">
      <c r="A449" s="192">
        <v>26</v>
      </c>
      <c r="B449" s="196" t="s">
        <v>1361</v>
      </c>
      <c r="C449" s="192">
        <v>2016</v>
      </c>
      <c r="D449" s="235">
        <v>1398.67</v>
      </c>
    </row>
    <row r="450" spans="1:4" s="213" customFormat="1" ht="26.25" customHeight="1" x14ac:dyDescent="0.2">
      <c r="A450" s="192">
        <v>27</v>
      </c>
      <c r="B450" s="196" t="s">
        <v>1372</v>
      </c>
      <c r="C450" s="192">
        <v>2016</v>
      </c>
      <c r="D450" s="235">
        <v>1506.26</v>
      </c>
    </row>
    <row r="451" spans="1:4" s="213" customFormat="1" ht="26.25" customHeight="1" x14ac:dyDescent="0.2">
      <c r="A451" s="192">
        <v>28</v>
      </c>
      <c r="B451" s="196" t="s">
        <v>1373</v>
      </c>
      <c r="C451" s="192">
        <v>2016</v>
      </c>
      <c r="D451" s="235">
        <v>3226.62</v>
      </c>
    </row>
    <row r="452" spans="1:4" s="213" customFormat="1" ht="26.25" customHeight="1" x14ac:dyDescent="0.2">
      <c r="A452" s="192">
        <v>29</v>
      </c>
      <c r="B452" s="196" t="s">
        <v>1361</v>
      </c>
      <c r="C452" s="192">
        <v>2016</v>
      </c>
      <c r="D452" s="235">
        <v>2437.4</v>
      </c>
    </row>
    <row r="453" spans="1:4" s="213" customFormat="1" ht="26.25" customHeight="1" x14ac:dyDescent="0.2">
      <c r="A453" s="192">
        <v>30</v>
      </c>
      <c r="B453" s="196" t="s">
        <v>1371</v>
      </c>
      <c r="C453" s="192">
        <v>2016</v>
      </c>
      <c r="D453" s="235">
        <v>326.83</v>
      </c>
    </row>
    <row r="454" spans="1:4" s="213" customFormat="1" ht="26.25" customHeight="1" x14ac:dyDescent="0.2">
      <c r="A454" s="192">
        <v>31</v>
      </c>
      <c r="B454" s="196" t="s">
        <v>1361</v>
      </c>
      <c r="C454" s="192">
        <v>2016</v>
      </c>
      <c r="D454" s="235">
        <v>1748.55</v>
      </c>
    </row>
    <row r="455" spans="1:4" s="213" customFormat="1" ht="26.25" customHeight="1" x14ac:dyDescent="0.2">
      <c r="A455" s="192">
        <v>32</v>
      </c>
      <c r="B455" s="196" t="s">
        <v>1361</v>
      </c>
      <c r="C455" s="192">
        <v>2016</v>
      </c>
      <c r="D455" s="235">
        <v>1412.67</v>
      </c>
    </row>
    <row r="456" spans="1:4" s="213" customFormat="1" ht="26.25" customHeight="1" x14ac:dyDescent="0.2">
      <c r="A456" s="192">
        <v>33</v>
      </c>
      <c r="B456" s="196" t="s">
        <v>1361</v>
      </c>
      <c r="C456" s="192">
        <v>2016</v>
      </c>
      <c r="D456" s="235">
        <v>1412.67</v>
      </c>
    </row>
    <row r="457" spans="1:4" s="213" customFormat="1" ht="26.25" customHeight="1" x14ac:dyDescent="0.2">
      <c r="A457" s="192">
        <v>34</v>
      </c>
      <c r="B457" s="196" t="s">
        <v>1361</v>
      </c>
      <c r="C457" s="192">
        <v>2016</v>
      </c>
      <c r="D457" s="235">
        <v>1412.67</v>
      </c>
    </row>
    <row r="458" spans="1:4" s="213" customFormat="1" ht="26.25" customHeight="1" x14ac:dyDescent="0.2">
      <c r="A458" s="192">
        <v>35</v>
      </c>
      <c r="B458" s="196" t="s">
        <v>1361</v>
      </c>
      <c r="C458" s="192">
        <v>2016</v>
      </c>
      <c r="D458" s="235">
        <v>1412.67</v>
      </c>
    </row>
    <row r="459" spans="1:4" s="213" customFormat="1" ht="26.25" customHeight="1" x14ac:dyDescent="0.2">
      <c r="A459" s="192">
        <v>36</v>
      </c>
      <c r="B459" s="196" t="s">
        <v>1361</v>
      </c>
      <c r="C459" s="192">
        <v>2016</v>
      </c>
      <c r="D459" s="235">
        <v>1093.3900000000001</v>
      </c>
    </row>
    <row r="460" spans="1:4" s="213" customFormat="1" ht="26.25" customHeight="1" x14ac:dyDescent="0.2">
      <c r="A460" s="192">
        <v>37</v>
      </c>
      <c r="B460" s="196" t="s">
        <v>1361</v>
      </c>
      <c r="C460" s="192">
        <v>2016</v>
      </c>
      <c r="D460" s="235">
        <v>1093.3900000000001</v>
      </c>
    </row>
    <row r="461" spans="1:4" s="213" customFormat="1" ht="26.25" customHeight="1" x14ac:dyDescent="0.2">
      <c r="A461" s="192">
        <v>38</v>
      </c>
      <c r="B461" s="196" t="s">
        <v>1361</v>
      </c>
      <c r="C461" s="192">
        <v>2016</v>
      </c>
      <c r="D461" s="235">
        <v>1093.3900000000001</v>
      </c>
    </row>
    <row r="462" spans="1:4" s="213" customFormat="1" ht="26.25" customHeight="1" x14ac:dyDescent="0.2">
      <c r="A462" s="192">
        <v>39</v>
      </c>
      <c r="B462" s="196" t="s">
        <v>1361</v>
      </c>
      <c r="C462" s="192">
        <v>2016</v>
      </c>
      <c r="D462" s="235">
        <v>1093.3900000000001</v>
      </c>
    </row>
    <row r="463" spans="1:4" s="213" customFormat="1" ht="26.25" customHeight="1" x14ac:dyDescent="0.2">
      <c r="A463" s="192">
        <v>40</v>
      </c>
      <c r="B463" s="196" t="s">
        <v>1371</v>
      </c>
      <c r="C463" s="192">
        <v>2016</v>
      </c>
      <c r="D463" s="235">
        <v>742.6</v>
      </c>
    </row>
    <row r="464" spans="1:4" s="213" customFormat="1" ht="26.25" customHeight="1" x14ac:dyDescent="0.2">
      <c r="A464" s="192">
        <v>41</v>
      </c>
      <c r="B464" s="196" t="s">
        <v>1371</v>
      </c>
      <c r="C464" s="192">
        <v>2016</v>
      </c>
      <c r="D464" s="235">
        <v>742.6</v>
      </c>
    </row>
    <row r="465" spans="1:4" s="213" customFormat="1" ht="26.25" customHeight="1" x14ac:dyDescent="0.2">
      <c r="A465" s="192">
        <v>42</v>
      </c>
      <c r="B465" s="196" t="s">
        <v>1360</v>
      </c>
      <c r="C465" s="192">
        <v>2016</v>
      </c>
      <c r="D465" s="235">
        <v>1223.8</v>
      </c>
    </row>
    <row r="466" spans="1:4" s="213" customFormat="1" ht="26.25" customHeight="1" x14ac:dyDescent="0.2">
      <c r="A466" s="192">
        <v>43</v>
      </c>
      <c r="B466" s="196" t="s">
        <v>1374</v>
      </c>
      <c r="C466" s="192">
        <v>2016</v>
      </c>
      <c r="D466" s="235">
        <v>405.69</v>
      </c>
    </row>
    <row r="467" spans="1:4" s="213" customFormat="1" ht="26.25" customHeight="1" x14ac:dyDescent="0.2">
      <c r="A467" s="192">
        <v>44</v>
      </c>
      <c r="B467" s="196" t="s">
        <v>1360</v>
      </c>
      <c r="C467" s="192">
        <v>2017</v>
      </c>
      <c r="D467" s="235">
        <v>405.69</v>
      </c>
    </row>
    <row r="468" spans="1:4" s="213" customFormat="1" ht="26.25" customHeight="1" x14ac:dyDescent="0.2">
      <c r="A468" s="192">
        <v>45</v>
      </c>
      <c r="B468" s="196" t="s">
        <v>1360</v>
      </c>
      <c r="C468" s="192">
        <v>2017</v>
      </c>
      <c r="D468" s="235">
        <v>1045</v>
      </c>
    </row>
    <row r="469" spans="1:4" s="213" customFormat="1" ht="26.25" customHeight="1" x14ac:dyDescent="0.2">
      <c r="A469" s="192">
        <v>46</v>
      </c>
      <c r="B469" s="196" t="s">
        <v>1375</v>
      </c>
      <c r="C469" s="192">
        <v>2018</v>
      </c>
      <c r="D469" s="235">
        <v>443.21</v>
      </c>
    </row>
    <row r="470" spans="1:4" s="213" customFormat="1" ht="26.25" customHeight="1" x14ac:dyDescent="0.2">
      <c r="A470" s="192">
        <v>47</v>
      </c>
      <c r="B470" s="196" t="s">
        <v>1376</v>
      </c>
      <c r="C470" s="192">
        <v>2018</v>
      </c>
      <c r="D470" s="235">
        <v>1078.8499999999999</v>
      </c>
    </row>
    <row r="471" spans="1:4" s="213" customFormat="1" ht="26.25" customHeight="1" x14ac:dyDescent="0.2">
      <c r="A471" s="192">
        <v>48</v>
      </c>
      <c r="B471" s="196" t="s">
        <v>1377</v>
      </c>
      <c r="C471" s="192">
        <v>2018</v>
      </c>
      <c r="D471" s="235">
        <v>1380.14</v>
      </c>
    </row>
    <row r="472" spans="1:4" s="213" customFormat="1" ht="26.25" customHeight="1" x14ac:dyDescent="0.2">
      <c r="A472" s="192">
        <v>49</v>
      </c>
      <c r="B472" s="196" t="s">
        <v>1378</v>
      </c>
      <c r="C472" s="192">
        <v>2018</v>
      </c>
      <c r="D472" s="235">
        <v>1263.54</v>
      </c>
    </row>
    <row r="473" spans="1:4" s="213" customFormat="1" ht="26.25" customHeight="1" x14ac:dyDescent="0.2">
      <c r="A473" s="192">
        <v>50</v>
      </c>
      <c r="B473" s="196" t="s">
        <v>1379</v>
      </c>
      <c r="C473" s="192">
        <v>2018</v>
      </c>
      <c r="D473" s="235">
        <v>24870.6</v>
      </c>
    </row>
    <row r="474" spans="1:4" s="213" customFormat="1" ht="26.25" customHeight="1" x14ac:dyDescent="0.2">
      <c r="A474" s="192">
        <v>51</v>
      </c>
      <c r="B474" s="196" t="s">
        <v>1380</v>
      </c>
      <c r="C474" s="192">
        <v>2018</v>
      </c>
      <c r="D474" s="235">
        <v>582.20000000000005</v>
      </c>
    </row>
    <row r="475" spans="1:4" s="213" customFormat="1" ht="26.25" customHeight="1" x14ac:dyDescent="0.2">
      <c r="A475" s="192"/>
      <c r="B475" s="204" t="s">
        <v>475</v>
      </c>
      <c r="C475" s="203"/>
      <c r="D475" s="205">
        <f>SUM(D424:D474)</f>
        <v>90871.06</v>
      </c>
    </row>
    <row r="476" spans="1:4" s="213" customFormat="1" ht="26.25" customHeight="1" x14ac:dyDescent="0.2">
      <c r="A476" s="541" t="s">
        <v>1184</v>
      </c>
      <c r="B476" s="541"/>
      <c r="C476" s="541"/>
      <c r="D476" s="541"/>
    </row>
    <row r="477" spans="1:4" s="213" customFormat="1" ht="26.25" customHeight="1" x14ac:dyDescent="0.2">
      <c r="A477" s="192">
        <v>1</v>
      </c>
      <c r="B477" s="196" t="s">
        <v>1381</v>
      </c>
      <c r="C477" s="192">
        <v>2013</v>
      </c>
      <c r="D477" s="197">
        <v>2391.14</v>
      </c>
    </row>
    <row r="478" spans="1:4" s="213" customFormat="1" ht="26.25" customHeight="1" x14ac:dyDescent="0.2">
      <c r="A478" s="192">
        <v>2</v>
      </c>
      <c r="B478" s="196" t="s">
        <v>1382</v>
      </c>
      <c r="C478" s="192">
        <v>2014</v>
      </c>
      <c r="D478" s="197">
        <v>2024.39</v>
      </c>
    </row>
    <row r="479" spans="1:4" s="213" customFormat="1" ht="26.25" customHeight="1" x14ac:dyDescent="0.2">
      <c r="A479" s="192">
        <v>3</v>
      </c>
      <c r="B479" s="196" t="s">
        <v>1383</v>
      </c>
      <c r="C479" s="192">
        <v>2017</v>
      </c>
      <c r="D479" s="197">
        <v>697.86</v>
      </c>
    </row>
    <row r="480" spans="1:4" s="213" customFormat="1" ht="26.25" customHeight="1" x14ac:dyDescent="0.2">
      <c r="A480" s="192"/>
      <c r="B480" s="236" t="s">
        <v>1384</v>
      </c>
      <c r="C480" s="237"/>
      <c r="D480" s="238">
        <f>SUM(D477:D479)</f>
        <v>5113.3899999999994</v>
      </c>
    </row>
    <row r="481" spans="1:6" s="213" customFormat="1" ht="26.25" customHeight="1" x14ac:dyDescent="0.2">
      <c r="A481" s="541" t="s">
        <v>1231</v>
      </c>
      <c r="B481" s="541"/>
      <c r="C481" s="541"/>
      <c r="D481" s="541"/>
    </row>
    <row r="482" spans="1:6" s="213" customFormat="1" ht="26.25" customHeight="1" x14ac:dyDescent="0.2">
      <c r="A482" s="192">
        <v>1</v>
      </c>
      <c r="B482" s="196" t="s">
        <v>1385</v>
      </c>
      <c r="C482" s="192">
        <v>2010</v>
      </c>
      <c r="D482" s="197">
        <v>49452</v>
      </c>
    </row>
    <row r="483" spans="1:6" s="213" customFormat="1" ht="26.25" customHeight="1" x14ac:dyDescent="0.2">
      <c r="A483" s="192">
        <v>2</v>
      </c>
      <c r="B483" s="196" t="s">
        <v>1386</v>
      </c>
      <c r="C483" s="192">
        <v>2017</v>
      </c>
      <c r="D483" s="197">
        <v>8544.81</v>
      </c>
    </row>
    <row r="484" spans="1:6" s="213" customFormat="1" ht="26.25" customHeight="1" x14ac:dyDescent="0.2">
      <c r="A484" s="192"/>
      <c r="B484" s="204" t="s">
        <v>475</v>
      </c>
      <c r="C484" s="203"/>
      <c r="D484" s="205">
        <f>SUM(D482:D483)</f>
        <v>57996.81</v>
      </c>
    </row>
    <row r="485" spans="1:6" s="213" customFormat="1" ht="26.25" customHeight="1" x14ac:dyDescent="0.2">
      <c r="A485" s="212"/>
      <c r="C485" s="212"/>
      <c r="D485" s="214"/>
    </row>
    <row r="486" spans="1:6" s="213" customFormat="1" ht="26.25" customHeight="1" x14ac:dyDescent="0.2">
      <c r="A486" s="539" t="s">
        <v>59</v>
      </c>
      <c r="B486" s="539"/>
      <c r="C486" s="539"/>
      <c r="D486" s="539"/>
    </row>
    <row r="487" spans="1:6" s="213" customFormat="1" ht="26.25" customHeight="1" x14ac:dyDescent="0.2">
      <c r="A487" s="543" t="s">
        <v>1035</v>
      </c>
      <c r="B487" s="543"/>
      <c r="C487" s="543"/>
      <c r="D487" s="543"/>
    </row>
    <row r="488" spans="1:6" s="213" customFormat="1" ht="26.25" customHeight="1" x14ac:dyDescent="0.2">
      <c r="A488" s="222">
        <v>1</v>
      </c>
      <c r="B488" s="223" t="s">
        <v>1387</v>
      </c>
      <c r="C488" s="222">
        <v>2015</v>
      </c>
      <c r="D488" s="224">
        <v>3639</v>
      </c>
    </row>
    <row r="489" spans="1:6" ht="26.25" customHeight="1" x14ac:dyDescent="0.2">
      <c r="A489" s="222">
        <v>2</v>
      </c>
      <c r="B489" s="223" t="s">
        <v>1387</v>
      </c>
      <c r="C489" s="222">
        <v>2015</v>
      </c>
      <c r="D489" s="224">
        <v>4109</v>
      </c>
      <c r="E489" s="213"/>
      <c r="F489" s="213"/>
    </row>
    <row r="490" spans="1:6" ht="26.25" customHeight="1" x14ac:dyDescent="0.2">
      <c r="A490" s="192">
        <v>3</v>
      </c>
      <c r="B490" s="196" t="s">
        <v>1349</v>
      </c>
      <c r="C490" s="192">
        <v>2015</v>
      </c>
      <c r="D490" s="197">
        <v>3510</v>
      </c>
      <c r="E490" s="213"/>
      <c r="F490" s="213"/>
    </row>
    <row r="491" spans="1:6" s="213" customFormat="1" ht="26.25" customHeight="1" x14ac:dyDescent="0.2">
      <c r="A491" s="192">
        <v>4</v>
      </c>
      <c r="B491" s="196" t="s">
        <v>1349</v>
      </c>
      <c r="C491" s="192">
        <v>2015</v>
      </c>
      <c r="D491" s="197">
        <v>3510</v>
      </c>
    </row>
    <row r="492" spans="1:6" s="213" customFormat="1" ht="26.25" customHeight="1" x14ac:dyDescent="0.2">
      <c r="A492" s="192">
        <v>5</v>
      </c>
      <c r="B492" s="196" t="s">
        <v>1349</v>
      </c>
      <c r="C492" s="192">
        <v>2015</v>
      </c>
      <c r="D492" s="197">
        <v>3510</v>
      </c>
    </row>
    <row r="493" spans="1:6" s="213" customFormat="1" ht="26.25" customHeight="1" x14ac:dyDescent="0.2">
      <c r="A493" s="192">
        <v>6</v>
      </c>
      <c r="B493" s="196" t="s">
        <v>1349</v>
      </c>
      <c r="C493" s="192">
        <v>2015</v>
      </c>
      <c r="D493" s="197">
        <v>3510</v>
      </c>
    </row>
    <row r="494" spans="1:6" s="213" customFormat="1" ht="26.25" customHeight="1" x14ac:dyDescent="0.2">
      <c r="A494" s="222">
        <v>7</v>
      </c>
      <c r="B494" s="196" t="s">
        <v>1387</v>
      </c>
      <c r="C494" s="192">
        <v>2015</v>
      </c>
      <c r="D494" s="197">
        <v>4609</v>
      </c>
      <c r="E494" s="182"/>
      <c r="F494" s="182"/>
    </row>
    <row r="495" spans="1:6" s="213" customFormat="1" ht="26.25" customHeight="1" x14ac:dyDescent="0.2">
      <c r="A495" s="222">
        <v>8</v>
      </c>
      <c r="B495" s="196" t="s">
        <v>1349</v>
      </c>
      <c r="C495" s="192">
        <v>2015</v>
      </c>
      <c r="D495" s="197">
        <v>3510</v>
      </c>
      <c r="E495" s="182"/>
      <c r="F495" s="182"/>
    </row>
    <row r="496" spans="1:6" s="213" customFormat="1" ht="26.25" customHeight="1" x14ac:dyDescent="0.2">
      <c r="A496" s="192">
        <v>9</v>
      </c>
      <c r="B496" s="196" t="s">
        <v>1388</v>
      </c>
      <c r="C496" s="192">
        <v>2015</v>
      </c>
      <c r="D496" s="197">
        <v>3549</v>
      </c>
    </row>
    <row r="497" spans="1:6" s="213" customFormat="1" ht="26.25" customHeight="1" x14ac:dyDescent="0.2">
      <c r="A497" s="192">
        <v>10</v>
      </c>
      <c r="B497" s="196" t="s">
        <v>1389</v>
      </c>
      <c r="C497" s="192">
        <v>2015</v>
      </c>
      <c r="D497" s="197">
        <v>2692.47</v>
      </c>
    </row>
    <row r="498" spans="1:6" ht="26.25" customHeight="1" x14ac:dyDescent="0.2">
      <c r="A498" s="192">
        <v>11</v>
      </c>
      <c r="B498" s="196" t="s">
        <v>1388</v>
      </c>
      <c r="C498" s="192">
        <v>2015</v>
      </c>
      <c r="D498" s="197">
        <v>4499</v>
      </c>
      <c r="E498" s="213"/>
      <c r="F498" s="213"/>
    </row>
    <row r="499" spans="1:6" ht="26.25" customHeight="1" x14ac:dyDescent="0.2">
      <c r="A499" s="192">
        <v>12</v>
      </c>
      <c r="B499" s="196" t="s">
        <v>1390</v>
      </c>
      <c r="C499" s="192">
        <v>2015</v>
      </c>
      <c r="D499" s="197">
        <v>1771.2</v>
      </c>
      <c r="E499" s="213"/>
      <c r="F499" s="213"/>
    </row>
    <row r="500" spans="1:6" ht="26.25" customHeight="1" x14ac:dyDescent="0.2">
      <c r="A500" s="222">
        <v>13</v>
      </c>
      <c r="B500" s="196" t="s">
        <v>1391</v>
      </c>
      <c r="C500" s="192">
        <v>2015</v>
      </c>
      <c r="D500" s="197">
        <v>4305</v>
      </c>
      <c r="E500" s="213"/>
      <c r="F500" s="213"/>
    </row>
    <row r="501" spans="1:6" ht="26.25" customHeight="1" x14ac:dyDescent="0.2">
      <c r="A501" s="222">
        <v>14</v>
      </c>
      <c r="B501" s="196" t="s">
        <v>1392</v>
      </c>
      <c r="C501" s="192">
        <v>2015</v>
      </c>
      <c r="D501" s="197">
        <v>5750.01</v>
      </c>
      <c r="E501" s="213"/>
      <c r="F501" s="213"/>
    </row>
    <row r="502" spans="1:6" s="213" customFormat="1" ht="26.25" customHeight="1" x14ac:dyDescent="0.2">
      <c r="A502" s="192">
        <v>15</v>
      </c>
      <c r="B502" s="196" t="s">
        <v>1393</v>
      </c>
      <c r="C502" s="192">
        <v>2014</v>
      </c>
      <c r="D502" s="197">
        <v>4428</v>
      </c>
    </row>
    <row r="503" spans="1:6" s="213" customFormat="1" ht="26.25" customHeight="1" x14ac:dyDescent="0.2">
      <c r="A503" s="192">
        <v>16</v>
      </c>
      <c r="B503" s="196" t="s">
        <v>1394</v>
      </c>
      <c r="C503" s="192">
        <v>2015</v>
      </c>
      <c r="D503" s="197">
        <v>9299</v>
      </c>
      <c r="E503" s="182"/>
      <c r="F503" s="182"/>
    </row>
    <row r="504" spans="1:6" s="213" customFormat="1" ht="26.25" customHeight="1" x14ac:dyDescent="0.2">
      <c r="A504" s="192">
        <v>17</v>
      </c>
      <c r="B504" s="196" t="s">
        <v>1392</v>
      </c>
      <c r="C504" s="192">
        <v>2015</v>
      </c>
      <c r="D504" s="197">
        <v>5750</v>
      </c>
      <c r="E504" s="182"/>
      <c r="F504" s="182"/>
    </row>
    <row r="505" spans="1:6" s="213" customFormat="1" ht="26.25" customHeight="1" x14ac:dyDescent="0.2">
      <c r="A505" s="192">
        <v>18</v>
      </c>
      <c r="B505" s="196" t="s">
        <v>1392</v>
      </c>
      <c r="C505" s="192">
        <v>2015</v>
      </c>
      <c r="D505" s="197">
        <v>5750</v>
      </c>
      <c r="E505" s="182"/>
      <c r="F505" s="182"/>
    </row>
    <row r="506" spans="1:6" s="213" customFormat="1" ht="26.25" customHeight="1" x14ac:dyDescent="0.2">
      <c r="A506" s="222">
        <v>19</v>
      </c>
      <c r="B506" s="196" t="s">
        <v>1395</v>
      </c>
      <c r="C506" s="192">
        <v>2014</v>
      </c>
      <c r="D506" s="197">
        <v>1062.02</v>
      </c>
      <c r="E506" s="182"/>
      <c r="F506" s="182"/>
    </row>
    <row r="507" spans="1:6" s="213" customFormat="1" ht="26.25" customHeight="1" x14ac:dyDescent="0.2">
      <c r="A507" s="222">
        <v>20</v>
      </c>
      <c r="B507" s="196" t="s">
        <v>1396</v>
      </c>
      <c r="C507" s="192">
        <v>2014</v>
      </c>
      <c r="D507" s="197">
        <v>647</v>
      </c>
    </row>
    <row r="508" spans="1:6" ht="26.25" customHeight="1" x14ac:dyDescent="0.2">
      <c r="A508" s="192">
        <v>21</v>
      </c>
      <c r="B508" s="196" t="s">
        <v>1397</v>
      </c>
      <c r="C508" s="192">
        <v>2014</v>
      </c>
      <c r="D508" s="197">
        <v>1469.28</v>
      </c>
      <c r="E508" s="213"/>
      <c r="F508" s="213"/>
    </row>
    <row r="509" spans="1:6" ht="26.25" customHeight="1" x14ac:dyDescent="0.2">
      <c r="A509" s="192">
        <v>22</v>
      </c>
      <c r="B509" s="196" t="s">
        <v>1397</v>
      </c>
      <c r="C509" s="192">
        <v>2014</v>
      </c>
      <c r="D509" s="197">
        <v>1469.28</v>
      </c>
      <c r="E509" s="213"/>
      <c r="F509" s="213"/>
    </row>
    <row r="510" spans="1:6" ht="26.25" customHeight="1" x14ac:dyDescent="0.2">
      <c r="A510" s="192">
        <v>23</v>
      </c>
      <c r="B510" s="196" t="s">
        <v>1398</v>
      </c>
      <c r="C510" s="239" t="s">
        <v>1399</v>
      </c>
      <c r="D510" s="197">
        <v>577</v>
      </c>
      <c r="E510" s="213"/>
      <c r="F510" s="213"/>
    </row>
    <row r="511" spans="1:6" ht="26.25" customHeight="1" x14ac:dyDescent="0.2">
      <c r="A511" s="192">
        <v>24</v>
      </c>
      <c r="B511" s="196" t="s">
        <v>1400</v>
      </c>
      <c r="C511" s="192">
        <v>2015</v>
      </c>
      <c r="D511" s="197">
        <v>962</v>
      </c>
      <c r="E511" s="213"/>
      <c r="F511" s="213"/>
    </row>
    <row r="512" spans="1:6" s="213" customFormat="1" ht="26.25" customHeight="1" x14ac:dyDescent="0.2">
      <c r="A512" s="222">
        <v>25</v>
      </c>
      <c r="B512" s="196" t="s">
        <v>1398</v>
      </c>
      <c r="C512" s="239" t="s">
        <v>1399</v>
      </c>
      <c r="D512" s="197">
        <v>577</v>
      </c>
    </row>
    <row r="513" spans="1:6" s="213" customFormat="1" ht="26.25" customHeight="1" x14ac:dyDescent="0.2">
      <c r="A513" s="222">
        <v>26</v>
      </c>
      <c r="B513" s="196" t="s">
        <v>1398</v>
      </c>
      <c r="C513" s="240" t="s">
        <v>1399</v>
      </c>
      <c r="D513" s="197">
        <v>577</v>
      </c>
      <c r="E513" s="182"/>
      <c r="F513" s="182"/>
    </row>
    <row r="514" spans="1:6" ht="26.25" customHeight="1" x14ac:dyDescent="0.2">
      <c r="A514" s="192">
        <v>27</v>
      </c>
      <c r="B514" s="196" t="s">
        <v>1401</v>
      </c>
      <c r="C514" s="192">
        <v>2015</v>
      </c>
      <c r="D514" s="197">
        <v>2031.49</v>
      </c>
    </row>
    <row r="515" spans="1:6" ht="26.25" customHeight="1" x14ac:dyDescent="0.2">
      <c r="A515" s="192">
        <v>28</v>
      </c>
      <c r="B515" s="196" t="s">
        <v>1402</v>
      </c>
      <c r="C515" s="192">
        <v>2015</v>
      </c>
      <c r="D515" s="197">
        <v>3356.92</v>
      </c>
    </row>
    <row r="516" spans="1:6" s="213" customFormat="1" ht="26.25" customHeight="1" x14ac:dyDescent="0.2">
      <c r="A516" s="192">
        <v>29</v>
      </c>
      <c r="B516" s="196" t="s">
        <v>1396</v>
      </c>
      <c r="C516" s="192">
        <v>2015</v>
      </c>
      <c r="D516" s="197">
        <v>950</v>
      </c>
      <c r="E516" s="182"/>
      <c r="F516" s="182"/>
    </row>
    <row r="517" spans="1:6" s="213" customFormat="1" ht="26.25" customHeight="1" x14ac:dyDescent="0.2">
      <c r="A517" s="192">
        <v>30</v>
      </c>
      <c r="B517" s="196" t="s">
        <v>1396</v>
      </c>
      <c r="C517" s="192">
        <v>2015</v>
      </c>
      <c r="D517" s="197">
        <v>950</v>
      </c>
    </row>
    <row r="518" spans="1:6" s="213" customFormat="1" ht="26.25" customHeight="1" x14ac:dyDescent="0.2">
      <c r="A518" s="222">
        <v>31</v>
      </c>
      <c r="B518" s="196" t="s">
        <v>1403</v>
      </c>
      <c r="C518" s="192">
        <v>2015</v>
      </c>
      <c r="D518" s="197">
        <v>1059</v>
      </c>
    </row>
    <row r="519" spans="1:6" ht="26.25" customHeight="1" x14ac:dyDescent="0.2">
      <c r="A519" s="222">
        <v>32</v>
      </c>
      <c r="B519" s="196" t="s">
        <v>1403</v>
      </c>
      <c r="C519" s="192">
        <v>2015</v>
      </c>
      <c r="D519" s="197">
        <v>1059</v>
      </c>
    </row>
    <row r="520" spans="1:6" ht="26.25" customHeight="1" x14ac:dyDescent="0.2">
      <c r="A520" s="192">
        <v>33</v>
      </c>
      <c r="B520" s="196" t="s">
        <v>1349</v>
      </c>
      <c r="C520" s="192">
        <v>2016</v>
      </c>
      <c r="D520" s="197">
        <v>2181</v>
      </c>
    </row>
    <row r="521" spans="1:6" ht="26.25" customHeight="1" x14ac:dyDescent="0.2">
      <c r="A521" s="192">
        <v>34</v>
      </c>
      <c r="B521" s="196" t="s">
        <v>1387</v>
      </c>
      <c r="C521" s="192">
        <v>2016</v>
      </c>
      <c r="D521" s="197">
        <v>769</v>
      </c>
      <c r="E521" s="213"/>
      <c r="F521" s="213"/>
    </row>
    <row r="522" spans="1:6" ht="26.25" customHeight="1" x14ac:dyDescent="0.2">
      <c r="A522" s="192">
        <v>35</v>
      </c>
      <c r="B522" s="196" t="s">
        <v>1308</v>
      </c>
      <c r="C522" s="192">
        <v>2016</v>
      </c>
      <c r="D522" s="197">
        <v>3198</v>
      </c>
      <c r="E522" s="213"/>
      <c r="F522" s="213"/>
    </row>
    <row r="523" spans="1:6" s="213" customFormat="1" ht="26.25" customHeight="1" x14ac:dyDescent="0.2">
      <c r="A523" s="192">
        <v>36</v>
      </c>
      <c r="B523" s="196" t="s">
        <v>1404</v>
      </c>
      <c r="C523" s="192">
        <v>2016</v>
      </c>
      <c r="D523" s="197">
        <v>1799</v>
      </c>
    </row>
    <row r="524" spans="1:6" ht="26.25" customHeight="1" x14ac:dyDescent="0.2">
      <c r="A524" s="222">
        <v>37</v>
      </c>
      <c r="B524" s="196" t="s">
        <v>1404</v>
      </c>
      <c r="C524" s="192">
        <v>2016</v>
      </c>
      <c r="D524" s="197">
        <v>1799</v>
      </c>
    </row>
    <row r="525" spans="1:6" ht="26.25" customHeight="1" x14ac:dyDescent="0.2">
      <c r="A525" s="222">
        <v>38</v>
      </c>
      <c r="B525" s="196" t="s">
        <v>1405</v>
      </c>
      <c r="C525" s="192">
        <v>2016</v>
      </c>
      <c r="D525" s="197">
        <v>1240</v>
      </c>
    </row>
    <row r="526" spans="1:6" ht="26.25" customHeight="1" x14ac:dyDescent="0.2">
      <c r="A526" s="192">
        <v>39</v>
      </c>
      <c r="B526" s="196" t="s">
        <v>1405</v>
      </c>
      <c r="C526" s="192">
        <v>2016</v>
      </c>
      <c r="D526" s="197">
        <v>1240</v>
      </c>
    </row>
    <row r="527" spans="1:6" ht="26.25" customHeight="1" x14ac:dyDescent="0.2">
      <c r="A527" s="192">
        <v>40</v>
      </c>
      <c r="B527" s="196" t="s">
        <v>1387</v>
      </c>
      <c r="C527" s="192">
        <v>2016</v>
      </c>
      <c r="D527" s="197">
        <v>888</v>
      </c>
    </row>
    <row r="528" spans="1:6" ht="26.25" customHeight="1" x14ac:dyDescent="0.2">
      <c r="A528" s="192">
        <v>41</v>
      </c>
      <c r="B528" s="196" t="s">
        <v>1356</v>
      </c>
      <c r="C528" s="192">
        <v>2016</v>
      </c>
      <c r="D528" s="197">
        <v>1240</v>
      </c>
      <c r="E528" s="213"/>
      <c r="F528" s="213"/>
    </row>
    <row r="529" spans="1:6" ht="26.25" customHeight="1" x14ac:dyDescent="0.2">
      <c r="A529" s="192">
        <v>42</v>
      </c>
      <c r="B529" s="196" t="s">
        <v>1387</v>
      </c>
      <c r="C529" s="192">
        <v>2016</v>
      </c>
      <c r="D529" s="197">
        <v>800</v>
      </c>
    </row>
    <row r="530" spans="1:6" ht="26.25" customHeight="1" x14ac:dyDescent="0.2">
      <c r="A530" s="222">
        <v>43</v>
      </c>
      <c r="B530" s="196" t="s">
        <v>1403</v>
      </c>
      <c r="C530" s="192">
        <v>2017</v>
      </c>
      <c r="D530" s="197">
        <v>1168.5</v>
      </c>
    </row>
    <row r="531" spans="1:6" ht="26.25" customHeight="1" x14ac:dyDescent="0.2">
      <c r="A531" s="222">
        <v>44</v>
      </c>
      <c r="B531" s="196" t="s">
        <v>1403</v>
      </c>
      <c r="C531" s="192">
        <v>2017</v>
      </c>
      <c r="D531" s="197">
        <v>1168.5</v>
      </c>
    </row>
    <row r="532" spans="1:6" ht="26.25" customHeight="1" x14ac:dyDescent="0.2">
      <c r="A532" s="192">
        <v>45</v>
      </c>
      <c r="B532" s="196" t="s">
        <v>1406</v>
      </c>
      <c r="C532" s="192">
        <v>2017</v>
      </c>
      <c r="D532" s="197">
        <v>3407.1</v>
      </c>
    </row>
    <row r="533" spans="1:6" ht="26.25" customHeight="1" x14ac:dyDescent="0.2">
      <c r="A533" s="192">
        <v>46</v>
      </c>
      <c r="B533" s="196" t="s">
        <v>1406</v>
      </c>
      <c r="C533" s="192">
        <v>2017</v>
      </c>
      <c r="D533" s="197">
        <v>3407.1</v>
      </c>
    </row>
    <row r="534" spans="1:6" s="213" customFormat="1" ht="26.25" customHeight="1" x14ac:dyDescent="0.2">
      <c r="A534" s="192">
        <v>47</v>
      </c>
      <c r="B534" s="196" t="s">
        <v>1407</v>
      </c>
      <c r="C534" s="240" t="s">
        <v>1399</v>
      </c>
      <c r="D534" s="197">
        <v>1795.8</v>
      </c>
      <c r="E534" s="182"/>
      <c r="F534" s="182"/>
    </row>
    <row r="535" spans="1:6" s="213" customFormat="1" ht="26.25" customHeight="1" x14ac:dyDescent="0.2">
      <c r="A535" s="192">
        <v>48</v>
      </c>
      <c r="B535" s="196" t="s">
        <v>1407</v>
      </c>
      <c r="C535" s="240" t="s">
        <v>1399</v>
      </c>
      <c r="D535" s="197">
        <v>1795.8</v>
      </c>
      <c r="E535" s="182"/>
      <c r="F535" s="182"/>
    </row>
    <row r="536" spans="1:6" s="213" customFormat="1" ht="26.25" customHeight="1" x14ac:dyDescent="0.2">
      <c r="A536" s="222">
        <v>49</v>
      </c>
      <c r="B536" s="196" t="s">
        <v>1405</v>
      </c>
      <c r="C536" s="240">
        <v>2017</v>
      </c>
      <c r="D536" s="197">
        <v>1009.9</v>
      </c>
      <c r="E536" s="182"/>
      <c r="F536" s="182"/>
    </row>
    <row r="537" spans="1:6" s="213" customFormat="1" ht="26.25" customHeight="1" x14ac:dyDescent="0.2">
      <c r="A537" s="222">
        <v>50</v>
      </c>
      <c r="B537" s="196" t="s">
        <v>1349</v>
      </c>
      <c r="C537" s="240">
        <v>2018</v>
      </c>
      <c r="D537" s="197">
        <v>859.99</v>
      </c>
      <c r="E537" s="182"/>
      <c r="F537" s="182"/>
    </row>
    <row r="538" spans="1:6" s="213" customFormat="1" ht="26.25" customHeight="1" x14ac:dyDescent="0.2">
      <c r="A538" s="192">
        <v>51</v>
      </c>
      <c r="B538" s="196" t="s">
        <v>1349</v>
      </c>
      <c r="C538" s="240">
        <v>2018</v>
      </c>
      <c r="D538" s="197">
        <v>859.99</v>
      </c>
      <c r="E538" s="182"/>
      <c r="F538" s="182"/>
    </row>
    <row r="539" spans="1:6" s="213" customFormat="1" ht="26.25" customHeight="1" x14ac:dyDescent="0.2">
      <c r="A539" s="192">
        <v>52</v>
      </c>
      <c r="B539" s="196" t="s">
        <v>1408</v>
      </c>
      <c r="C539" s="240">
        <v>2018</v>
      </c>
      <c r="D539" s="197">
        <v>860</v>
      </c>
    </row>
    <row r="540" spans="1:6" s="213" customFormat="1" ht="26.25" customHeight="1" x14ac:dyDescent="0.2">
      <c r="A540" s="192">
        <v>53</v>
      </c>
      <c r="B540" s="196" t="s">
        <v>1409</v>
      </c>
      <c r="C540" s="240">
        <v>2019</v>
      </c>
      <c r="D540" s="197">
        <v>790</v>
      </c>
    </row>
    <row r="541" spans="1:6" s="213" customFormat="1" ht="26.25" customHeight="1" x14ac:dyDescent="0.2">
      <c r="A541" s="192">
        <v>54</v>
      </c>
      <c r="B541" s="196" t="s">
        <v>1409</v>
      </c>
      <c r="C541" s="240">
        <v>2019</v>
      </c>
      <c r="D541" s="197">
        <v>790</v>
      </c>
    </row>
    <row r="542" spans="1:6" s="213" customFormat="1" ht="26.25" customHeight="1" x14ac:dyDescent="0.2">
      <c r="A542" s="222">
        <v>55</v>
      </c>
      <c r="B542" s="196" t="s">
        <v>1409</v>
      </c>
      <c r="C542" s="240">
        <v>2019</v>
      </c>
      <c r="D542" s="197">
        <v>790</v>
      </c>
    </row>
    <row r="543" spans="1:6" s="241" customFormat="1" ht="26.25" customHeight="1" x14ac:dyDescent="0.2">
      <c r="A543" s="222">
        <v>56</v>
      </c>
      <c r="B543" s="196" t="s">
        <v>1410</v>
      </c>
      <c r="C543" s="240">
        <v>2019</v>
      </c>
      <c r="D543" s="197">
        <v>1170</v>
      </c>
      <c r="E543" s="213"/>
      <c r="F543" s="213"/>
    </row>
    <row r="544" spans="1:6" s="241" customFormat="1" ht="26.25" customHeight="1" x14ac:dyDescent="0.2">
      <c r="A544" s="192"/>
      <c r="B544" s="204" t="s">
        <v>475</v>
      </c>
      <c r="C544" s="203"/>
      <c r="D544" s="205">
        <f>SUM(D488:D543)</f>
        <v>129474.35000000002</v>
      </c>
      <c r="E544" s="213"/>
      <c r="F544" s="213"/>
    </row>
    <row r="545" spans="1:6" s="241" customFormat="1" ht="26.25" customHeight="1" x14ac:dyDescent="0.2">
      <c r="A545" s="541" t="s">
        <v>1184</v>
      </c>
      <c r="B545" s="541"/>
      <c r="C545" s="541"/>
      <c r="D545" s="541"/>
      <c r="E545" s="213"/>
      <c r="F545" s="213"/>
    </row>
    <row r="546" spans="1:6" s="241" customFormat="1" ht="26.25" customHeight="1" x14ac:dyDescent="0.2">
      <c r="A546" s="192">
        <v>1</v>
      </c>
      <c r="B546" s="196" t="s">
        <v>1397</v>
      </c>
      <c r="C546" s="192">
        <v>2014</v>
      </c>
      <c r="D546" s="197">
        <v>1469.28</v>
      </c>
      <c r="E546" s="213"/>
      <c r="F546" s="213"/>
    </row>
    <row r="547" spans="1:6" s="241" customFormat="1" ht="26.25" customHeight="1" x14ac:dyDescent="0.2">
      <c r="A547" s="192">
        <v>2</v>
      </c>
      <c r="B547" s="196" t="s">
        <v>1397</v>
      </c>
      <c r="C547" s="192">
        <v>2014</v>
      </c>
      <c r="D547" s="197">
        <v>1469.28</v>
      </c>
      <c r="E547" s="213"/>
      <c r="F547" s="213"/>
    </row>
    <row r="548" spans="1:6" s="213" customFormat="1" ht="26.25" customHeight="1" x14ac:dyDescent="0.2">
      <c r="A548" s="192">
        <v>3</v>
      </c>
      <c r="B548" s="196" t="s">
        <v>1411</v>
      </c>
      <c r="C548" s="192">
        <v>2015</v>
      </c>
      <c r="D548" s="197">
        <v>3134.3</v>
      </c>
      <c r="E548" s="241"/>
      <c r="F548" s="241"/>
    </row>
    <row r="549" spans="1:6" s="213" customFormat="1" ht="26.25" customHeight="1" x14ac:dyDescent="0.2">
      <c r="A549" s="192">
        <v>4</v>
      </c>
      <c r="B549" s="196" t="s">
        <v>1412</v>
      </c>
      <c r="C549" s="192">
        <v>2015</v>
      </c>
      <c r="D549" s="197">
        <v>3180</v>
      </c>
      <c r="E549" s="241"/>
      <c r="F549" s="241"/>
    </row>
    <row r="550" spans="1:6" s="213" customFormat="1" ht="26.25" customHeight="1" x14ac:dyDescent="0.2">
      <c r="A550" s="192">
        <v>5</v>
      </c>
      <c r="B550" s="196" t="s">
        <v>1411</v>
      </c>
      <c r="C550" s="192">
        <v>2016</v>
      </c>
      <c r="D550" s="197">
        <v>3000</v>
      </c>
      <c r="E550" s="241"/>
      <c r="F550" s="241"/>
    </row>
    <row r="551" spans="1:6" ht="26.25" customHeight="1" x14ac:dyDescent="0.2">
      <c r="A551" s="192">
        <v>6</v>
      </c>
      <c r="B551" s="196" t="s">
        <v>1413</v>
      </c>
      <c r="C551" s="192">
        <v>2017</v>
      </c>
      <c r="D551" s="197">
        <v>3060</v>
      </c>
      <c r="E551" s="241"/>
      <c r="F551" s="241"/>
    </row>
    <row r="552" spans="1:6" ht="26.25" customHeight="1" x14ac:dyDescent="0.2">
      <c r="A552" s="192">
        <v>7</v>
      </c>
      <c r="B552" s="196" t="s">
        <v>1219</v>
      </c>
      <c r="C552" s="192">
        <v>2017</v>
      </c>
      <c r="D552" s="197">
        <v>2644.5</v>
      </c>
      <c r="E552" s="241"/>
      <c r="F552" s="241"/>
    </row>
    <row r="553" spans="1:6" s="241" customFormat="1" ht="26.25" customHeight="1" x14ac:dyDescent="0.2">
      <c r="A553" s="192"/>
      <c r="B553" s="204" t="s">
        <v>475</v>
      </c>
      <c r="C553" s="203"/>
      <c r="D553" s="205">
        <f>SUM(D546:D552)</f>
        <v>17957.36</v>
      </c>
      <c r="E553" s="213"/>
      <c r="F553" s="213"/>
    </row>
    <row r="554" spans="1:6" s="241" customFormat="1" ht="26.25" customHeight="1" x14ac:dyDescent="0.2">
      <c r="A554" s="212"/>
      <c r="B554" s="213"/>
      <c r="C554" s="212"/>
      <c r="D554" s="214"/>
      <c r="E554" s="213"/>
      <c r="F554" s="213"/>
    </row>
    <row r="555" spans="1:6" s="213" customFormat="1" ht="26.25" customHeight="1" x14ac:dyDescent="0.2">
      <c r="A555" s="539" t="s">
        <v>70</v>
      </c>
      <c r="B555" s="539"/>
      <c r="C555" s="539"/>
      <c r="D555" s="539"/>
    </row>
    <row r="556" spans="1:6" s="213" customFormat="1" ht="26.25" customHeight="1" x14ac:dyDescent="0.2">
      <c r="A556" s="543" t="s">
        <v>1035</v>
      </c>
      <c r="B556" s="543"/>
      <c r="C556" s="543"/>
      <c r="D556" s="543"/>
      <c r="E556" s="182"/>
      <c r="F556" s="182"/>
    </row>
    <row r="557" spans="1:6" s="213" customFormat="1" ht="26.25" customHeight="1" x14ac:dyDescent="0.2">
      <c r="A557" s="192">
        <v>1</v>
      </c>
      <c r="B557" s="196" t="s">
        <v>1375</v>
      </c>
      <c r="C557" s="192">
        <v>2014</v>
      </c>
      <c r="D557" s="197">
        <v>395</v>
      </c>
      <c r="E557" s="182"/>
      <c r="F557" s="182"/>
    </row>
    <row r="558" spans="1:6" ht="26.25" customHeight="1" x14ac:dyDescent="0.2">
      <c r="A558" s="192">
        <v>2</v>
      </c>
      <c r="B558" s="196" t="s">
        <v>1414</v>
      </c>
      <c r="C558" s="192">
        <v>2014</v>
      </c>
      <c r="D558" s="197">
        <v>1159</v>
      </c>
      <c r="E558" s="241"/>
      <c r="F558" s="241"/>
    </row>
    <row r="559" spans="1:6" ht="26.25" customHeight="1" x14ac:dyDescent="0.2">
      <c r="A559" s="192">
        <v>3</v>
      </c>
      <c r="B559" s="196" t="s">
        <v>1415</v>
      </c>
      <c r="C559" s="192">
        <v>2015</v>
      </c>
      <c r="D559" s="197">
        <v>1899</v>
      </c>
      <c r="E559" s="241"/>
      <c r="F559" s="241"/>
    </row>
    <row r="560" spans="1:6" s="213" customFormat="1" ht="26.25" customHeight="1" x14ac:dyDescent="0.2">
      <c r="A560" s="192">
        <v>4</v>
      </c>
      <c r="B560" s="196" t="s">
        <v>1407</v>
      </c>
      <c r="C560" s="192">
        <v>2015</v>
      </c>
      <c r="D560" s="197">
        <v>1355</v>
      </c>
    </row>
    <row r="561" spans="1:8" s="213" customFormat="1" ht="26.25" customHeight="1" x14ac:dyDescent="0.2">
      <c r="A561" s="192">
        <v>5</v>
      </c>
      <c r="B561" s="196" t="s">
        <v>1416</v>
      </c>
      <c r="C561" s="192">
        <v>2018</v>
      </c>
      <c r="D561" s="197">
        <v>629</v>
      </c>
    </row>
    <row r="562" spans="1:8" s="213" customFormat="1" ht="26.25" customHeight="1" x14ac:dyDescent="0.2">
      <c r="A562" s="192">
        <v>6</v>
      </c>
      <c r="B562" s="242" t="s">
        <v>1417</v>
      </c>
      <c r="C562" s="192">
        <v>2018</v>
      </c>
      <c r="D562" s="197">
        <v>4966.67</v>
      </c>
    </row>
    <row r="563" spans="1:8" ht="26.25" customHeight="1" x14ac:dyDescent="0.2">
      <c r="A563" s="192"/>
      <c r="B563" s="204" t="s">
        <v>475</v>
      </c>
      <c r="C563" s="203"/>
      <c r="D563" s="243">
        <f>SUM(D557:D562)</f>
        <v>10403.67</v>
      </c>
    </row>
    <row r="564" spans="1:8" s="241" customFormat="1" ht="25.5" customHeight="1" x14ac:dyDescent="0.2">
      <c r="A564" s="181"/>
      <c r="B564" s="182"/>
      <c r="C564" s="181"/>
      <c r="D564" s="183"/>
      <c r="E564" s="182"/>
      <c r="F564" s="182"/>
    </row>
    <row r="565" spans="1:8" s="241" customFormat="1" ht="25.5" customHeight="1" x14ac:dyDescent="0.2">
      <c r="A565" s="539" t="s">
        <v>76</v>
      </c>
      <c r="B565" s="539"/>
      <c r="C565" s="539"/>
      <c r="D565" s="539"/>
      <c r="E565" s="213"/>
      <c r="F565" s="213"/>
    </row>
    <row r="566" spans="1:8" s="213" customFormat="1" ht="25.5" customHeight="1" x14ac:dyDescent="0.2">
      <c r="A566" s="541" t="s">
        <v>1035</v>
      </c>
      <c r="B566" s="541"/>
      <c r="C566" s="541"/>
      <c r="D566" s="541"/>
    </row>
    <row r="567" spans="1:8" s="241" customFormat="1" ht="25.5" customHeight="1" x14ac:dyDescent="0.2">
      <c r="A567" s="192">
        <v>1</v>
      </c>
      <c r="B567" s="231" t="s">
        <v>1418</v>
      </c>
      <c r="C567" s="244">
        <v>2014</v>
      </c>
      <c r="D567" s="233">
        <v>1922</v>
      </c>
      <c r="E567" s="213"/>
      <c r="F567" s="213"/>
    </row>
    <row r="568" spans="1:8" ht="26.25" customHeight="1" x14ac:dyDescent="0.2">
      <c r="A568" s="192">
        <v>2</v>
      </c>
      <c r="B568" s="196" t="s">
        <v>1403</v>
      </c>
      <c r="C568" s="192">
        <v>2016</v>
      </c>
      <c r="D568" s="197">
        <v>748</v>
      </c>
    </row>
    <row r="569" spans="1:8" s="213" customFormat="1" ht="26.25" customHeight="1" x14ac:dyDescent="0.2">
      <c r="A569" s="192"/>
      <c r="B569" s="204" t="s">
        <v>475</v>
      </c>
      <c r="C569" s="203"/>
      <c r="D569" s="205">
        <f>SUM(D567:D568)</f>
        <v>2670</v>
      </c>
      <c r="E569" s="241"/>
      <c r="F569" s="241"/>
    </row>
    <row r="570" spans="1:8" ht="26.25" customHeight="1" x14ac:dyDescent="0.2">
      <c r="A570" s="541" t="s">
        <v>1184</v>
      </c>
      <c r="B570" s="541"/>
      <c r="C570" s="541"/>
      <c r="D570" s="541"/>
      <c r="E570" s="241"/>
      <c r="F570" s="241"/>
    </row>
    <row r="571" spans="1:8" ht="26.25" customHeight="1" x14ac:dyDescent="0.2">
      <c r="A571" s="192">
        <v>1</v>
      </c>
      <c r="B571" s="196" t="s">
        <v>1419</v>
      </c>
      <c r="C571" s="192">
        <v>2013</v>
      </c>
      <c r="D571" s="197">
        <v>2154</v>
      </c>
      <c r="E571" s="213"/>
      <c r="F571" s="213"/>
    </row>
    <row r="572" spans="1:8" ht="26.25" customHeight="1" x14ac:dyDescent="0.2">
      <c r="A572" s="192">
        <v>2</v>
      </c>
      <c r="B572" s="196" t="s">
        <v>1420</v>
      </c>
      <c r="C572" s="192">
        <v>2013</v>
      </c>
      <c r="D572" s="197">
        <v>2539</v>
      </c>
      <c r="E572" s="241"/>
      <c r="F572" s="241"/>
    </row>
    <row r="573" spans="1:8" ht="26.25" customHeight="1" x14ac:dyDescent="0.2">
      <c r="A573" s="192">
        <v>3</v>
      </c>
      <c r="B573" s="196" t="s">
        <v>1421</v>
      </c>
      <c r="C573" s="192">
        <v>2013</v>
      </c>
      <c r="D573" s="197">
        <v>450</v>
      </c>
      <c r="H573" s="213"/>
    </row>
    <row r="574" spans="1:8" ht="26.25" customHeight="1" x14ac:dyDescent="0.2">
      <c r="A574" s="192"/>
      <c r="B574" s="204" t="s">
        <v>475</v>
      </c>
      <c r="C574" s="203"/>
      <c r="D574" s="205">
        <f>SUM(D571:D573)</f>
        <v>5143</v>
      </c>
      <c r="E574" s="213"/>
      <c r="F574" s="213"/>
    </row>
    <row r="575" spans="1:8" ht="26.25" customHeight="1" x14ac:dyDescent="0.2">
      <c r="A575" s="212"/>
      <c r="B575" s="213"/>
      <c r="C575" s="212"/>
      <c r="D575" s="214"/>
    </row>
    <row r="576" spans="1:8" ht="26.25" customHeight="1" x14ac:dyDescent="0.2">
      <c r="A576" s="539" t="s">
        <v>671</v>
      </c>
      <c r="B576" s="539"/>
      <c r="C576" s="539"/>
      <c r="D576" s="539"/>
    </row>
    <row r="577" spans="1:11" ht="26.25" customHeight="1" x14ac:dyDescent="0.2">
      <c r="A577" s="541" t="s">
        <v>1035</v>
      </c>
      <c r="B577" s="541"/>
      <c r="C577" s="541"/>
      <c r="D577" s="541"/>
    </row>
    <row r="578" spans="1:11" ht="26.25" customHeight="1" x14ac:dyDescent="0.2">
      <c r="A578" s="192">
        <v>1</v>
      </c>
      <c r="B578" s="196" t="s">
        <v>1422</v>
      </c>
      <c r="C578" s="192">
        <v>2018</v>
      </c>
      <c r="D578" s="197">
        <v>4966.67</v>
      </c>
    </row>
    <row r="579" spans="1:11" ht="26.25" customHeight="1" x14ac:dyDescent="0.2">
      <c r="A579" s="192"/>
      <c r="B579" s="204" t="s">
        <v>475</v>
      </c>
      <c r="C579" s="203"/>
      <c r="D579" s="205">
        <f>SUM(D578)</f>
        <v>4966.67</v>
      </c>
    </row>
    <row r="580" spans="1:11" ht="26.25" customHeight="1" x14ac:dyDescent="0.2">
      <c r="A580" s="245"/>
      <c r="B580" s="246"/>
      <c r="C580" s="247"/>
      <c r="D580" s="248"/>
    </row>
    <row r="581" spans="1:11" ht="26.25" customHeight="1" x14ac:dyDescent="0.2">
      <c r="A581" s="539" t="s">
        <v>680</v>
      </c>
      <c r="B581" s="539"/>
      <c r="C581" s="539"/>
      <c r="D581" s="539"/>
    </row>
    <row r="582" spans="1:11" ht="26.25" customHeight="1" x14ac:dyDescent="0.2">
      <c r="A582" s="541" t="s">
        <v>1035</v>
      </c>
      <c r="B582" s="541"/>
      <c r="C582" s="541"/>
      <c r="D582" s="541"/>
    </row>
    <row r="583" spans="1:11" s="213" customFormat="1" ht="26.25" customHeight="1" x14ac:dyDescent="0.2">
      <c r="A583" s="222">
        <v>1</v>
      </c>
      <c r="B583" s="196" t="s">
        <v>1423</v>
      </c>
      <c r="C583" s="192">
        <v>2018</v>
      </c>
      <c r="D583" s="197">
        <v>2030</v>
      </c>
      <c r="E583" s="182"/>
      <c r="F583" s="182"/>
    </row>
    <row r="584" spans="1:11" ht="26.25" customHeight="1" x14ac:dyDescent="0.2">
      <c r="A584" s="192"/>
      <c r="B584" s="204" t="s">
        <v>475</v>
      </c>
      <c r="C584" s="203"/>
      <c r="D584" s="205">
        <f>SUM(D583)</f>
        <v>2030</v>
      </c>
    </row>
    <row r="585" spans="1:11" ht="26.25" customHeight="1" x14ac:dyDescent="0.2">
      <c r="A585" s="541" t="s">
        <v>1424</v>
      </c>
      <c r="B585" s="541"/>
      <c r="C585" s="541"/>
      <c r="D585" s="541"/>
    </row>
    <row r="586" spans="1:11" s="213" customFormat="1" ht="26.25" customHeight="1" x14ac:dyDescent="0.2">
      <c r="A586" s="192">
        <v>1</v>
      </c>
      <c r="B586" s="196" t="s">
        <v>1425</v>
      </c>
      <c r="C586" s="192">
        <v>2017</v>
      </c>
      <c r="D586" s="197">
        <v>1400</v>
      </c>
      <c r="E586" s="182"/>
      <c r="F586" s="182"/>
    </row>
    <row r="587" spans="1:11" s="213" customFormat="1" ht="26.25" customHeight="1" x14ac:dyDescent="0.2">
      <c r="A587" s="192"/>
      <c r="B587" s="204" t="s">
        <v>475</v>
      </c>
      <c r="C587" s="203"/>
      <c r="D587" s="205">
        <f>SUM(D586)</f>
        <v>1400</v>
      </c>
      <c r="E587" s="182"/>
      <c r="F587" s="182"/>
    </row>
    <row r="588" spans="1:11" ht="26.25" customHeight="1" x14ac:dyDescent="0.2">
      <c r="A588" s="245"/>
      <c r="B588" s="246"/>
      <c r="C588" s="247"/>
      <c r="D588" s="248"/>
      <c r="E588" s="213"/>
      <c r="F588" s="213"/>
    </row>
    <row r="589" spans="1:11" ht="26.25" customHeight="1" x14ac:dyDescent="0.2">
      <c r="A589" s="539" t="s">
        <v>1426</v>
      </c>
      <c r="B589" s="539"/>
      <c r="C589" s="539"/>
      <c r="D589" s="539"/>
    </row>
    <row r="590" spans="1:11" ht="26.25" customHeight="1" x14ac:dyDescent="0.2">
      <c r="A590" s="541" t="s">
        <v>1035</v>
      </c>
      <c r="B590" s="541"/>
      <c r="C590" s="541"/>
      <c r="D590" s="541"/>
    </row>
    <row r="591" spans="1:11" ht="26.25" customHeight="1" x14ac:dyDescent="0.2">
      <c r="A591" s="192">
        <v>1</v>
      </c>
      <c r="B591" s="196" t="s">
        <v>1427</v>
      </c>
      <c r="C591" s="192">
        <v>2017</v>
      </c>
      <c r="D591" s="197">
        <v>570</v>
      </c>
      <c r="E591" s="213"/>
      <c r="F591" s="213"/>
      <c r="K591" s="213"/>
    </row>
    <row r="592" spans="1:11" s="213" customFormat="1" ht="26.25" customHeight="1" x14ac:dyDescent="0.2">
      <c r="A592" s="192">
        <v>2</v>
      </c>
      <c r="B592" s="196" t="s">
        <v>1428</v>
      </c>
      <c r="C592" s="192">
        <v>2016</v>
      </c>
      <c r="D592" s="197">
        <v>959.98</v>
      </c>
    </row>
    <row r="593" spans="1:6" s="213" customFormat="1" ht="26.25" customHeight="1" x14ac:dyDescent="0.2">
      <c r="A593" s="192">
        <v>3</v>
      </c>
      <c r="B593" s="196" t="s">
        <v>1429</v>
      </c>
      <c r="C593" s="192">
        <v>2016</v>
      </c>
      <c r="D593" s="197">
        <v>500</v>
      </c>
      <c r="E593" s="182"/>
      <c r="F593" s="182"/>
    </row>
    <row r="594" spans="1:6" ht="26.25" customHeight="1" x14ac:dyDescent="0.2">
      <c r="A594" s="192">
        <v>4</v>
      </c>
      <c r="B594" s="196" t="s">
        <v>1430</v>
      </c>
      <c r="C594" s="192">
        <v>2014</v>
      </c>
      <c r="D594" s="197">
        <v>1097.45</v>
      </c>
    </row>
    <row r="595" spans="1:6" ht="26.25" customHeight="1" x14ac:dyDescent="0.2">
      <c r="A595" s="222">
        <v>5</v>
      </c>
      <c r="B595" s="223" t="s">
        <v>1431</v>
      </c>
      <c r="C595" s="222">
        <v>2017</v>
      </c>
      <c r="D595" s="224">
        <v>1898.98</v>
      </c>
    </row>
    <row r="596" spans="1:6" s="213" customFormat="1" ht="26.25" customHeight="1" x14ac:dyDescent="0.2">
      <c r="A596" s="222">
        <v>6</v>
      </c>
      <c r="B596" s="223" t="s">
        <v>1432</v>
      </c>
      <c r="C596" s="222">
        <v>2018</v>
      </c>
      <c r="D596" s="224">
        <v>2218</v>
      </c>
      <c r="E596" s="182"/>
      <c r="F596" s="182"/>
    </row>
    <row r="597" spans="1:6" s="213" customFormat="1" ht="26.25" customHeight="1" x14ac:dyDescent="0.2">
      <c r="A597" s="222">
        <v>7</v>
      </c>
      <c r="B597" s="223" t="s">
        <v>1433</v>
      </c>
      <c r="C597" s="222">
        <v>2018</v>
      </c>
      <c r="D597" s="224">
        <v>2091</v>
      </c>
    </row>
    <row r="598" spans="1:6" s="213" customFormat="1" ht="26.25" customHeight="1" x14ac:dyDescent="0.2">
      <c r="A598" s="192"/>
      <c r="B598" s="204" t="s">
        <v>475</v>
      </c>
      <c r="C598" s="203"/>
      <c r="D598" s="205">
        <f>SUM(D591:D597)</f>
        <v>9335.41</v>
      </c>
    </row>
    <row r="599" spans="1:6" s="213" customFormat="1" ht="26.25" customHeight="1" x14ac:dyDescent="0.2">
      <c r="A599" s="541" t="s">
        <v>1184</v>
      </c>
      <c r="B599" s="541"/>
      <c r="C599" s="541"/>
      <c r="D599" s="541"/>
      <c r="E599" s="182"/>
      <c r="F599" s="182"/>
    </row>
    <row r="600" spans="1:6" s="213" customFormat="1" ht="26.25" customHeight="1" x14ac:dyDescent="0.2">
      <c r="A600" s="192">
        <v>1</v>
      </c>
      <c r="B600" s="196" t="s">
        <v>1434</v>
      </c>
      <c r="C600" s="192">
        <v>2015</v>
      </c>
      <c r="D600" s="197">
        <v>970</v>
      </c>
      <c r="E600" s="182"/>
      <c r="F600" s="182"/>
    </row>
    <row r="601" spans="1:6" ht="26.25" customHeight="1" x14ac:dyDescent="0.2">
      <c r="A601" s="192">
        <v>2</v>
      </c>
      <c r="B601" s="196" t="s">
        <v>1435</v>
      </c>
      <c r="C601" s="192">
        <v>2015</v>
      </c>
      <c r="D601" s="197">
        <v>999</v>
      </c>
      <c r="E601" s="213"/>
      <c r="F601" s="213"/>
    </row>
    <row r="602" spans="1:6" ht="26.25" customHeight="1" x14ac:dyDescent="0.2">
      <c r="A602" s="192">
        <v>3</v>
      </c>
      <c r="B602" s="196" t="s">
        <v>1436</v>
      </c>
      <c r="C602" s="192">
        <v>2014</v>
      </c>
      <c r="D602" s="197">
        <v>599</v>
      </c>
      <c r="E602" s="213"/>
      <c r="F602" s="213"/>
    </row>
    <row r="603" spans="1:6" ht="26.25" customHeight="1" x14ac:dyDescent="0.2">
      <c r="A603" s="192">
        <v>4</v>
      </c>
      <c r="B603" s="196" t="s">
        <v>1437</v>
      </c>
      <c r="C603" s="192">
        <v>2017</v>
      </c>
      <c r="D603" s="197">
        <v>2218</v>
      </c>
      <c r="E603" s="213"/>
      <c r="F603" s="213"/>
    </row>
    <row r="604" spans="1:6" ht="26.25" customHeight="1" x14ac:dyDescent="0.2">
      <c r="A604" s="192">
        <v>5</v>
      </c>
      <c r="B604" s="196" t="s">
        <v>1438</v>
      </c>
      <c r="C604" s="192">
        <v>2018</v>
      </c>
      <c r="D604" s="197">
        <v>449</v>
      </c>
      <c r="E604" s="213"/>
      <c r="F604" s="213"/>
    </row>
    <row r="605" spans="1:6" s="213" customFormat="1" ht="26.25" customHeight="1" x14ac:dyDescent="0.2">
      <c r="A605" s="192">
        <v>6</v>
      </c>
      <c r="B605" s="196" t="s">
        <v>1439</v>
      </c>
      <c r="C605" s="192">
        <v>2018</v>
      </c>
      <c r="D605" s="197">
        <v>2249</v>
      </c>
    </row>
    <row r="606" spans="1:6" s="213" customFormat="1" ht="26.25" customHeight="1" x14ac:dyDescent="0.2">
      <c r="A606" s="192"/>
      <c r="B606" s="204" t="s">
        <v>475</v>
      </c>
      <c r="C606" s="203"/>
      <c r="D606" s="205">
        <f>SUM(D600:D605)</f>
        <v>7484</v>
      </c>
      <c r="E606" s="182"/>
      <c r="F606" s="182"/>
    </row>
    <row r="607" spans="1:6" s="213" customFormat="1" ht="26.25" customHeight="1" x14ac:dyDescent="0.2">
      <c r="A607" s="181"/>
      <c r="B607" s="182"/>
      <c r="C607" s="181"/>
      <c r="D607" s="183"/>
      <c r="E607" s="182"/>
      <c r="F607" s="182"/>
    </row>
    <row r="608" spans="1:6" s="213" customFormat="1" ht="26.25" customHeight="1" x14ac:dyDescent="0.2">
      <c r="A608" s="539" t="s">
        <v>94</v>
      </c>
      <c r="B608" s="539"/>
      <c r="C608" s="539"/>
      <c r="D608" s="539"/>
      <c r="E608" s="182"/>
      <c r="F608" s="182"/>
    </row>
    <row r="609" spans="1:10" s="213" customFormat="1" ht="26.25" customHeight="1" x14ac:dyDescent="0.2">
      <c r="A609" s="541" t="s">
        <v>1035</v>
      </c>
      <c r="B609" s="541"/>
      <c r="C609" s="541"/>
      <c r="D609" s="541"/>
      <c r="E609" s="182"/>
      <c r="F609" s="182"/>
    </row>
    <row r="610" spans="1:10" s="213" customFormat="1" ht="26.25" customHeight="1" x14ac:dyDescent="0.2">
      <c r="A610" s="192">
        <v>1</v>
      </c>
      <c r="B610" s="196" t="s">
        <v>1440</v>
      </c>
      <c r="C610" s="192">
        <v>2017</v>
      </c>
      <c r="D610" s="197">
        <v>239</v>
      </c>
    </row>
    <row r="611" spans="1:10" s="213" customFormat="1" ht="26.25" customHeight="1" x14ac:dyDescent="0.2">
      <c r="A611" s="192">
        <v>2</v>
      </c>
      <c r="B611" s="196" t="s">
        <v>1441</v>
      </c>
      <c r="C611" s="192">
        <v>2015</v>
      </c>
      <c r="D611" s="197">
        <v>129</v>
      </c>
    </row>
    <row r="612" spans="1:10" s="213" customFormat="1" ht="26.25" customHeight="1" x14ac:dyDescent="0.2">
      <c r="A612" s="192">
        <v>4</v>
      </c>
      <c r="B612" s="196" t="s">
        <v>1442</v>
      </c>
      <c r="C612" s="192">
        <v>2018</v>
      </c>
      <c r="D612" s="197">
        <v>4966.67</v>
      </c>
    </row>
    <row r="613" spans="1:10" ht="26.25" customHeight="1" x14ac:dyDescent="0.2">
      <c r="A613" s="192"/>
      <c r="B613" s="204" t="s">
        <v>475</v>
      </c>
      <c r="C613" s="203"/>
      <c r="D613" s="205">
        <f>SUM(D610:D612)</f>
        <v>5334.67</v>
      </c>
      <c r="E613" s="213"/>
      <c r="F613" s="213"/>
    </row>
    <row r="614" spans="1:10" ht="26.25" customHeight="1" x14ac:dyDescent="0.2">
      <c r="A614" s="541" t="s">
        <v>1184</v>
      </c>
      <c r="B614" s="541"/>
      <c r="C614" s="541"/>
      <c r="D614" s="541"/>
      <c r="E614" s="213"/>
      <c r="F614" s="213"/>
    </row>
    <row r="615" spans="1:10" s="213" customFormat="1" ht="26.25" customHeight="1" x14ac:dyDescent="0.2">
      <c r="A615" s="192">
        <v>1</v>
      </c>
      <c r="B615" s="196" t="s">
        <v>1443</v>
      </c>
      <c r="C615" s="192" t="s">
        <v>1444</v>
      </c>
      <c r="D615" s="197">
        <v>750</v>
      </c>
    </row>
    <row r="616" spans="1:10" s="213" customFormat="1" ht="26.25" customHeight="1" x14ac:dyDescent="0.2">
      <c r="A616" s="192">
        <v>2</v>
      </c>
      <c r="B616" s="196" t="s">
        <v>1445</v>
      </c>
      <c r="C616" s="192">
        <v>2018</v>
      </c>
      <c r="D616" s="197">
        <v>439</v>
      </c>
    </row>
    <row r="617" spans="1:10" s="213" customFormat="1" ht="26.25" customHeight="1" x14ac:dyDescent="0.2">
      <c r="A617" s="192">
        <v>3</v>
      </c>
      <c r="B617" s="196" t="s">
        <v>1446</v>
      </c>
      <c r="C617" s="192">
        <v>2017</v>
      </c>
      <c r="D617" s="197">
        <v>657.41</v>
      </c>
    </row>
    <row r="618" spans="1:10" ht="26.25" customHeight="1" x14ac:dyDescent="0.2">
      <c r="A618" s="192"/>
      <c r="B618" s="204" t="s">
        <v>475</v>
      </c>
      <c r="C618" s="203"/>
      <c r="D618" s="205">
        <f>SUM(D615:D617)</f>
        <v>1846.4099999999999</v>
      </c>
    </row>
    <row r="619" spans="1:10" ht="26.25" customHeight="1" x14ac:dyDescent="0.2">
      <c r="A619" s="539" t="s">
        <v>98</v>
      </c>
      <c r="B619" s="539"/>
      <c r="C619" s="539"/>
      <c r="D619" s="539"/>
      <c r="J619" s="213"/>
    </row>
    <row r="620" spans="1:10" ht="26.25" customHeight="1" x14ac:dyDescent="0.2">
      <c r="A620" s="541" t="s">
        <v>1035</v>
      </c>
      <c r="B620" s="541"/>
      <c r="C620" s="541"/>
      <c r="D620" s="541"/>
      <c r="E620" s="213"/>
      <c r="F620" s="213"/>
    </row>
    <row r="621" spans="1:10" ht="26.25" customHeight="1" x14ac:dyDescent="0.2">
      <c r="A621" s="192">
        <v>1</v>
      </c>
      <c r="B621" s="196" t="s">
        <v>1447</v>
      </c>
      <c r="C621" s="192">
        <v>2018</v>
      </c>
      <c r="D621" s="197">
        <v>1600</v>
      </c>
      <c r="E621" s="213"/>
      <c r="F621" s="213"/>
    </row>
    <row r="622" spans="1:10" s="213" customFormat="1" ht="26.25" customHeight="1" x14ac:dyDescent="0.2">
      <c r="A622" s="192"/>
      <c r="B622" s="204" t="s">
        <v>475</v>
      </c>
      <c r="C622" s="203"/>
      <c r="D622" s="205">
        <f>SUM(D621)</f>
        <v>1600</v>
      </c>
    </row>
    <row r="623" spans="1:10" s="213" customFormat="1" ht="26.25" customHeight="1" x14ac:dyDescent="0.2">
      <c r="A623" s="541" t="s">
        <v>1184</v>
      </c>
      <c r="B623" s="541"/>
      <c r="C623" s="541"/>
      <c r="D623" s="541"/>
      <c r="E623" s="182"/>
      <c r="F623" s="182"/>
    </row>
    <row r="624" spans="1:10" ht="26.25" customHeight="1" x14ac:dyDescent="0.2">
      <c r="A624" s="192">
        <v>1</v>
      </c>
      <c r="B624" s="196" t="s">
        <v>1448</v>
      </c>
      <c r="C624" s="192">
        <v>2016</v>
      </c>
      <c r="D624" s="197">
        <v>1699</v>
      </c>
    </row>
    <row r="625" spans="1:6" ht="26.25" customHeight="1" x14ac:dyDescent="0.2">
      <c r="A625" s="192"/>
      <c r="B625" s="204" t="s">
        <v>475</v>
      </c>
      <c r="C625" s="203"/>
      <c r="D625" s="205">
        <f>SUM(D624)</f>
        <v>1699</v>
      </c>
    </row>
    <row r="626" spans="1:6" s="213" customFormat="1" ht="22.5" customHeight="1" x14ac:dyDescent="0.2">
      <c r="A626" s="181"/>
      <c r="B626" s="182"/>
      <c r="C626" s="181"/>
      <c r="D626" s="183"/>
      <c r="E626" s="182"/>
      <c r="F626" s="182"/>
    </row>
    <row r="627" spans="1:6" s="213" customFormat="1" ht="26.25" customHeight="1" x14ac:dyDescent="0.2">
      <c r="A627" s="539" t="s">
        <v>102</v>
      </c>
      <c r="B627" s="539"/>
      <c r="C627" s="539"/>
      <c r="D627" s="539"/>
    </row>
    <row r="628" spans="1:6" s="213" customFormat="1" ht="26.25" customHeight="1" x14ac:dyDescent="0.2">
      <c r="A628" s="541" t="s">
        <v>1449</v>
      </c>
      <c r="B628" s="541"/>
      <c r="C628" s="541"/>
      <c r="D628" s="541"/>
    </row>
    <row r="629" spans="1:6" ht="26.25" customHeight="1" x14ac:dyDescent="0.2">
      <c r="A629" s="222">
        <v>1</v>
      </c>
      <c r="B629" s="249" t="s">
        <v>1450</v>
      </c>
      <c r="C629" s="222">
        <v>2018</v>
      </c>
      <c r="D629" s="224">
        <v>4966.67</v>
      </c>
    </row>
    <row r="630" spans="1:6" ht="26.25" customHeight="1" x14ac:dyDescent="0.2">
      <c r="A630" s="192"/>
      <c r="B630" s="204" t="s">
        <v>475</v>
      </c>
      <c r="C630" s="203"/>
      <c r="D630" s="205">
        <f>SUM(D629)</f>
        <v>4966.67</v>
      </c>
    </row>
    <row r="631" spans="1:6" ht="26.25" customHeight="1" x14ac:dyDescent="0.2">
      <c r="A631" s="541" t="s">
        <v>1184</v>
      </c>
      <c r="B631" s="541"/>
      <c r="C631" s="541"/>
      <c r="D631" s="541"/>
      <c r="E631" s="213"/>
      <c r="F631" s="213"/>
    </row>
    <row r="632" spans="1:6" ht="26.25" customHeight="1" x14ac:dyDescent="0.2">
      <c r="A632" s="192">
        <v>1</v>
      </c>
      <c r="B632" s="196" t="s">
        <v>1152</v>
      </c>
      <c r="C632" s="192">
        <v>2016</v>
      </c>
      <c r="D632" s="197">
        <v>2650</v>
      </c>
      <c r="E632" s="213"/>
      <c r="F632" s="213"/>
    </row>
    <row r="633" spans="1:6" ht="26.25" customHeight="1" x14ac:dyDescent="0.2">
      <c r="A633" s="192">
        <v>2</v>
      </c>
      <c r="B633" s="196" t="s">
        <v>1356</v>
      </c>
      <c r="C633" s="192">
        <v>2015</v>
      </c>
      <c r="D633" s="197">
        <v>389</v>
      </c>
      <c r="E633" s="213"/>
      <c r="F633" s="213"/>
    </row>
    <row r="634" spans="1:6" ht="26.25" customHeight="1" x14ac:dyDescent="0.2">
      <c r="A634" s="192"/>
      <c r="B634" s="204" t="s">
        <v>475</v>
      </c>
      <c r="C634" s="203"/>
      <c r="D634" s="205">
        <f>SUM(D632:D633)</f>
        <v>3039</v>
      </c>
    </row>
    <row r="635" spans="1:6" ht="26.25" customHeight="1" x14ac:dyDescent="0.2">
      <c r="A635" s="212"/>
      <c r="B635" s="213"/>
      <c r="C635" s="212"/>
      <c r="D635" s="214"/>
    </row>
    <row r="636" spans="1:6" ht="26.25" customHeight="1" x14ac:dyDescent="0.2">
      <c r="A636" s="539" t="s">
        <v>1451</v>
      </c>
      <c r="B636" s="539"/>
      <c r="C636" s="539"/>
      <c r="D636" s="539"/>
    </row>
    <row r="637" spans="1:6" ht="26.25" customHeight="1" x14ac:dyDescent="0.2">
      <c r="A637" s="541" t="s">
        <v>1035</v>
      </c>
      <c r="B637" s="541"/>
      <c r="C637" s="541"/>
      <c r="D637" s="541"/>
    </row>
    <row r="638" spans="1:6" ht="26.25" customHeight="1" x14ac:dyDescent="0.2">
      <c r="A638" s="222">
        <v>1</v>
      </c>
      <c r="B638" s="223" t="s">
        <v>1356</v>
      </c>
      <c r="C638" s="222">
        <v>2014</v>
      </c>
      <c r="D638" s="224">
        <v>519</v>
      </c>
    </row>
    <row r="639" spans="1:6" ht="26.25" customHeight="1" x14ac:dyDescent="0.2">
      <c r="A639" s="192"/>
      <c r="B639" s="204" t="s">
        <v>475</v>
      </c>
      <c r="C639" s="203"/>
      <c r="D639" s="205">
        <f>SUM(D638)</f>
        <v>519</v>
      </c>
    </row>
    <row r="640" spans="1:6" ht="26.25" customHeight="1" x14ac:dyDescent="0.2">
      <c r="A640" s="541" t="s">
        <v>1184</v>
      </c>
      <c r="B640" s="541"/>
      <c r="C640" s="541"/>
      <c r="D640" s="541"/>
    </row>
    <row r="641" spans="1:6" ht="26.25" customHeight="1" x14ac:dyDescent="0.2">
      <c r="A641" s="192">
        <v>1</v>
      </c>
      <c r="B641" s="196" t="s">
        <v>1452</v>
      </c>
      <c r="C641" s="192">
        <v>2016</v>
      </c>
      <c r="D641" s="197">
        <v>369</v>
      </c>
    </row>
    <row r="642" spans="1:6" ht="26.25" customHeight="1" x14ac:dyDescent="0.2">
      <c r="A642" s="192">
        <v>2</v>
      </c>
      <c r="B642" s="196" t="s">
        <v>1452</v>
      </c>
      <c r="C642" s="192">
        <v>2016</v>
      </c>
      <c r="D642" s="197">
        <v>369</v>
      </c>
    </row>
    <row r="643" spans="1:6" ht="26.25" customHeight="1" x14ac:dyDescent="0.2">
      <c r="A643" s="192"/>
      <c r="B643" s="204" t="s">
        <v>475</v>
      </c>
      <c r="C643" s="203"/>
      <c r="D643" s="205">
        <f>SUM(D641:D642)</f>
        <v>738</v>
      </c>
    </row>
    <row r="644" spans="1:6" ht="26.25" customHeight="1" x14ac:dyDescent="0.2">
      <c r="A644" s="212"/>
      <c r="B644" s="213"/>
      <c r="C644" s="212"/>
      <c r="D644" s="214"/>
    </row>
    <row r="645" spans="1:6" ht="26.25" customHeight="1" x14ac:dyDescent="0.2">
      <c r="A645" s="539" t="s">
        <v>1453</v>
      </c>
      <c r="B645" s="539"/>
      <c r="C645" s="539"/>
      <c r="D645" s="539"/>
    </row>
    <row r="646" spans="1:6" ht="26.25" customHeight="1" x14ac:dyDescent="0.2">
      <c r="A646" s="541" t="s">
        <v>1035</v>
      </c>
      <c r="B646" s="541"/>
      <c r="C646" s="541"/>
      <c r="D646" s="541"/>
    </row>
    <row r="647" spans="1:6" ht="26.25" customHeight="1" x14ac:dyDescent="0.2">
      <c r="A647" s="222">
        <v>1</v>
      </c>
      <c r="B647" s="223" t="s">
        <v>1407</v>
      </c>
      <c r="C647" s="222"/>
      <c r="D647" s="224">
        <v>2030</v>
      </c>
    </row>
    <row r="648" spans="1:6" ht="26.25" customHeight="1" x14ac:dyDescent="0.2">
      <c r="A648" s="222">
        <v>2</v>
      </c>
      <c r="B648" s="223" t="s">
        <v>1454</v>
      </c>
      <c r="C648" s="222"/>
      <c r="D648" s="224">
        <v>4001.6</v>
      </c>
    </row>
    <row r="649" spans="1:6" ht="26.25" customHeight="1" x14ac:dyDescent="0.2">
      <c r="A649" s="192"/>
      <c r="B649" s="204" t="s">
        <v>475</v>
      </c>
      <c r="C649" s="203"/>
      <c r="D649" s="205">
        <f>SUM(D647:D648)</f>
        <v>6031.6</v>
      </c>
    </row>
    <row r="650" spans="1:6" ht="26.25" customHeight="1" x14ac:dyDescent="0.2">
      <c r="A650" s="541" t="s">
        <v>1184</v>
      </c>
      <c r="B650" s="541"/>
      <c r="C650" s="541"/>
      <c r="D650" s="541"/>
    </row>
    <row r="651" spans="1:6" ht="26.25" customHeight="1" x14ac:dyDescent="0.2">
      <c r="A651" s="192">
        <v>1</v>
      </c>
      <c r="B651" s="196" t="s">
        <v>1455</v>
      </c>
      <c r="C651" s="192"/>
      <c r="D651" s="197">
        <v>1000</v>
      </c>
    </row>
    <row r="652" spans="1:6" ht="26.25" customHeight="1" x14ac:dyDescent="0.2">
      <c r="A652" s="192">
        <v>2</v>
      </c>
      <c r="B652" s="196" t="s">
        <v>1456</v>
      </c>
      <c r="C652" s="192"/>
      <c r="D652" s="197">
        <v>585.6</v>
      </c>
    </row>
    <row r="653" spans="1:6" s="213" customFormat="1" ht="26.25" customHeight="1" x14ac:dyDescent="0.2">
      <c r="A653" s="192">
        <v>3</v>
      </c>
      <c r="B653" s="196" t="s">
        <v>1358</v>
      </c>
      <c r="C653" s="192">
        <v>2018</v>
      </c>
      <c r="D653" s="197">
        <v>2400</v>
      </c>
      <c r="E653" s="182"/>
      <c r="F653" s="182"/>
    </row>
    <row r="654" spans="1:6" s="213" customFormat="1" ht="26.25" customHeight="1" x14ac:dyDescent="0.2">
      <c r="A654" s="192">
        <v>4</v>
      </c>
      <c r="B654" s="196" t="s">
        <v>1445</v>
      </c>
      <c r="C654" s="192">
        <v>2018</v>
      </c>
      <c r="D654" s="197">
        <v>180</v>
      </c>
      <c r="E654" s="182"/>
      <c r="F654" s="182"/>
    </row>
    <row r="655" spans="1:6" s="213" customFormat="1" ht="26.25" customHeight="1" x14ac:dyDescent="0.2">
      <c r="A655" s="192">
        <v>5</v>
      </c>
      <c r="B655" s="196" t="s">
        <v>1446</v>
      </c>
      <c r="C655" s="192">
        <v>2016</v>
      </c>
      <c r="D655" s="197">
        <v>1499</v>
      </c>
      <c r="E655" s="182"/>
      <c r="F655" s="182"/>
    </row>
    <row r="656" spans="1:6" s="213" customFormat="1" ht="26.25" customHeight="1" x14ac:dyDescent="0.2">
      <c r="A656" s="192"/>
      <c r="B656" s="204" t="s">
        <v>475</v>
      </c>
      <c r="C656" s="203"/>
      <c r="D656" s="205">
        <f>SUM(D651:D655)</f>
        <v>5664.6</v>
      </c>
      <c r="E656" s="182"/>
      <c r="F656" s="182"/>
    </row>
    <row r="658" spans="1:6" ht="26.25" customHeight="1" x14ac:dyDescent="0.2">
      <c r="A658" s="539" t="s">
        <v>1457</v>
      </c>
      <c r="B658" s="539"/>
      <c r="C658" s="539"/>
      <c r="D658" s="539"/>
      <c r="E658" s="213"/>
      <c r="F658" s="213"/>
    </row>
    <row r="659" spans="1:6" s="213" customFormat="1" ht="26.25" customHeight="1" x14ac:dyDescent="0.2">
      <c r="A659" s="541" t="s">
        <v>1035</v>
      </c>
      <c r="B659" s="541"/>
      <c r="C659" s="541"/>
      <c r="D659" s="541"/>
    </row>
    <row r="660" spans="1:6" s="213" customFormat="1" ht="26.25" customHeight="1" x14ac:dyDescent="0.2">
      <c r="A660" s="222">
        <v>1</v>
      </c>
      <c r="B660" s="223" t="s">
        <v>1458</v>
      </c>
      <c r="C660" s="222">
        <v>2013</v>
      </c>
      <c r="D660" s="224">
        <v>429.99</v>
      </c>
    </row>
    <row r="661" spans="1:6" ht="26.25" customHeight="1" x14ac:dyDescent="0.2">
      <c r="A661" s="222">
        <v>2</v>
      </c>
      <c r="B661" s="223" t="s">
        <v>1459</v>
      </c>
      <c r="C661" s="222">
        <v>2015</v>
      </c>
      <c r="D661" s="224">
        <v>2695.23</v>
      </c>
      <c r="E661" s="213"/>
      <c r="F661" s="213"/>
    </row>
    <row r="662" spans="1:6" ht="26.25" customHeight="1" x14ac:dyDescent="0.2">
      <c r="A662" s="192">
        <v>3</v>
      </c>
      <c r="B662" s="196" t="s">
        <v>1460</v>
      </c>
      <c r="C662" s="192">
        <v>2015</v>
      </c>
      <c r="D662" s="197">
        <v>4399.01</v>
      </c>
    </row>
    <row r="663" spans="1:6" ht="26.25" customHeight="1" x14ac:dyDescent="0.2">
      <c r="A663" s="192">
        <v>4</v>
      </c>
      <c r="B663" s="196" t="s">
        <v>1461</v>
      </c>
      <c r="C663" s="192">
        <v>2015</v>
      </c>
      <c r="D663" s="197">
        <v>3499</v>
      </c>
    </row>
    <row r="664" spans="1:6" ht="26.25" customHeight="1" x14ac:dyDescent="0.2">
      <c r="A664" s="192">
        <v>5</v>
      </c>
      <c r="B664" s="196" t="s">
        <v>1462</v>
      </c>
      <c r="C664" s="192">
        <v>2017</v>
      </c>
      <c r="D664" s="197">
        <v>589</v>
      </c>
      <c r="E664" s="213"/>
      <c r="F664" s="213"/>
    </row>
    <row r="665" spans="1:6" s="213" customFormat="1" ht="26.25" customHeight="1" x14ac:dyDescent="0.2">
      <c r="A665" s="192">
        <v>6</v>
      </c>
      <c r="B665" s="196" t="s">
        <v>1463</v>
      </c>
      <c r="C665" s="192">
        <v>2013</v>
      </c>
      <c r="D665" s="197">
        <v>249.99</v>
      </c>
    </row>
    <row r="666" spans="1:6" s="213" customFormat="1" ht="26.25" customHeight="1" x14ac:dyDescent="0.2">
      <c r="A666" s="192">
        <v>7</v>
      </c>
      <c r="B666" s="196" t="s">
        <v>1378</v>
      </c>
      <c r="C666" s="192">
        <v>2018</v>
      </c>
      <c r="D666" s="197">
        <v>2080</v>
      </c>
      <c r="E666" s="182"/>
      <c r="F666" s="182"/>
    </row>
    <row r="667" spans="1:6" s="213" customFormat="1" ht="26.25" customHeight="1" x14ac:dyDescent="0.2">
      <c r="A667" s="192">
        <v>8</v>
      </c>
      <c r="B667" s="196" t="s">
        <v>1464</v>
      </c>
      <c r="C667" s="192">
        <v>2018</v>
      </c>
      <c r="D667" s="197">
        <v>4966.67</v>
      </c>
      <c r="E667" s="182"/>
      <c r="F667" s="182"/>
    </row>
    <row r="668" spans="1:6" s="213" customFormat="1" ht="26.25" customHeight="1" x14ac:dyDescent="0.2">
      <c r="A668" s="250"/>
      <c r="B668" s="251" t="s">
        <v>475</v>
      </c>
      <c r="C668" s="252"/>
      <c r="D668" s="253">
        <f>SUM(D660:D667)</f>
        <v>18908.89</v>
      </c>
      <c r="E668" s="182"/>
      <c r="F668" s="182"/>
    </row>
    <row r="669" spans="1:6" s="213" customFormat="1" ht="26.25" customHeight="1" x14ac:dyDescent="0.2">
      <c r="A669" s="541" t="s">
        <v>1184</v>
      </c>
      <c r="B669" s="541"/>
      <c r="C669" s="541"/>
      <c r="D669" s="541"/>
      <c r="E669" s="182"/>
      <c r="F669" s="182"/>
    </row>
    <row r="670" spans="1:6" s="213" customFormat="1" ht="26.25" customHeight="1" x14ac:dyDescent="0.2">
      <c r="A670" s="192">
        <v>1</v>
      </c>
      <c r="B670" s="196" t="s">
        <v>1465</v>
      </c>
      <c r="C670" s="192">
        <v>2013</v>
      </c>
      <c r="D670" s="197">
        <v>1899</v>
      </c>
    </row>
    <row r="671" spans="1:6" s="213" customFormat="1" ht="26.25" customHeight="1" x14ac:dyDescent="0.2">
      <c r="A671" s="192">
        <v>2</v>
      </c>
      <c r="B671" s="196" t="s">
        <v>1382</v>
      </c>
      <c r="C671" s="192">
        <v>2015</v>
      </c>
      <c r="D671" s="197">
        <v>1950.01</v>
      </c>
    </row>
    <row r="672" spans="1:6" s="213" customFormat="1" ht="26.25" customHeight="1" x14ac:dyDescent="0.2">
      <c r="A672" s="192">
        <v>3</v>
      </c>
      <c r="B672" s="196" t="s">
        <v>1466</v>
      </c>
      <c r="C672" s="192">
        <v>2018</v>
      </c>
      <c r="D672" s="197">
        <v>3099</v>
      </c>
    </row>
    <row r="673" spans="1:4" s="213" customFormat="1" ht="26.25" customHeight="1" x14ac:dyDescent="0.2">
      <c r="A673" s="192"/>
      <c r="B673" s="204" t="s">
        <v>475</v>
      </c>
      <c r="C673" s="203"/>
      <c r="D673" s="205">
        <f>SUM(D670:D672)</f>
        <v>6948.01</v>
      </c>
    </row>
    <row r="674" spans="1:4" s="213" customFormat="1" ht="26.25" customHeight="1" x14ac:dyDescent="0.2">
      <c r="A674" s="181"/>
      <c r="B674" s="182"/>
      <c r="C674" s="181"/>
      <c r="D674" s="183"/>
    </row>
    <row r="675" spans="1:4" s="213" customFormat="1" ht="26.25" customHeight="1" x14ac:dyDescent="0.2">
      <c r="A675" s="539" t="s">
        <v>117</v>
      </c>
      <c r="B675" s="539"/>
      <c r="C675" s="539"/>
      <c r="D675" s="539"/>
    </row>
    <row r="676" spans="1:4" s="213" customFormat="1" ht="26.25" customHeight="1" x14ac:dyDescent="0.2">
      <c r="A676" s="541" t="s">
        <v>1184</v>
      </c>
      <c r="B676" s="541"/>
      <c r="C676" s="541"/>
      <c r="D676" s="541"/>
    </row>
    <row r="677" spans="1:4" s="213" customFormat="1" ht="26.25" customHeight="1" x14ac:dyDescent="0.2">
      <c r="A677" s="192">
        <v>1</v>
      </c>
      <c r="B677" s="196" t="s">
        <v>1467</v>
      </c>
      <c r="C677" s="192">
        <v>2013</v>
      </c>
      <c r="D677" s="197">
        <v>2398.5</v>
      </c>
    </row>
    <row r="678" spans="1:4" s="213" customFormat="1" ht="26.25" customHeight="1" x14ac:dyDescent="0.2">
      <c r="A678" s="192">
        <v>2</v>
      </c>
      <c r="B678" s="196" t="s">
        <v>1346</v>
      </c>
      <c r="C678" s="192">
        <v>2014</v>
      </c>
      <c r="D678" s="197">
        <v>2308</v>
      </c>
    </row>
    <row r="679" spans="1:4" s="213" customFormat="1" ht="26.25" customHeight="1" x14ac:dyDescent="0.2">
      <c r="A679" s="192"/>
      <c r="B679" s="204" t="s">
        <v>475</v>
      </c>
      <c r="C679" s="203"/>
      <c r="D679" s="205">
        <f>SUM(D677:D678)</f>
        <v>4706.5</v>
      </c>
    </row>
    <row r="680" spans="1:4" s="213" customFormat="1" ht="26.25" customHeight="1" x14ac:dyDescent="0.2">
      <c r="A680" s="541" t="s">
        <v>1231</v>
      </c>
      <c r="B680" s="541"/>
      <c r="C680" s="541"/>
      <c r="D680" s="541"/>
    </row>
    <row r="681" spans="1:4" s="213" customFormat="1" ht="26.25" customHeight="1" x14ac:dyDescent="0.2">
      <c r="A681" s="192">
        <v>1</v>
      </c>
      <c r="B681" s="196" t="s">
        <v>1468</v>
      </c>
      <c r="C681" s="192">
        <v>2015</v>
      </c>
      <c r="D681" s="197">
        <v>54052.93</v>
      </c>
    </row>
    <row r="682" spans="1:4" s="213" customFormat="1" ht="26.25" customHeight="1" x14ac:dyDescent="0.2">
      <c r="A682" s="192">
        <v>2</v>
      </c>
      <c r="B682" s="196" t="s">
        <v>1468</v>
      </c>
      <c r="C682" s="192">
        <v>2017</v>
      </c>
      <c r="D682" s="197">
        <v>53950</v>
      </c>
    </row>
    <row r="683" spans="1:4" s="213" customFormat="1" ht="26.25" customHeight="1" x14ac:dyDescent="0.2">
      <c r="A683" s="192">
        <v>3</v>
      </c>
      <c r="B683" s="196" t="s">
        <v>1468</v>
      </c>
      <c r="C683" s="192">
        <v>2018</v>
      </c>
      <c r="D683" s="197">
        <v>60000</v>
      </c>
    </row>
    <row r="684" spans="1:4" s="213" customFormat="1" ht="26.25" customHeight="1" x14ac:dyDescent="0.2">
      <c r="A684" s="192"/>
      <c r="B684" s="204" t="s">
        <v>475</v>
      </c>
      <c r="C684" s="203"/>
      <c r="D684" s="205">
        <f>SUM(D681:D683)</f>
        <v>168002.93</v>
      </c>
    </row>
    <row r="685" spans="1:4" s="213" customFormat="1" ht="26.25" customHeight="1" x14ac:dyDescent="0.2">
      <c r="A685" s="212"/>
      <c r="C685" s="212"/>
      <c r="D685" s="214"/>
    </row>
    <row r="686" spans="1:4" s="213" customFormat="1" ht="26.25" customHeight="1" x14ac:dyDescent="0.2">
      <c r="A686" s="539" t="s">
        <v>123</v>
      </c>
      <c r="B686" s="539"/>
      <c r="C686" s="539"/>
      <c r="D686" s="539"/>
    </row>
    <row r="687" spans="1:4" s="213" customFormat="1" ht="26.25" customHeight="1" x14ac:dyDescent="0.2">
      <c r="A687" s="544" t="s">
        <v>1035</v>
      </c>
      <c r="B687" s="544"/>
      <c r="C687" s="544"/>
      <c r="D687" s="544"/>
    </row>
    <row r="688" spans="1:4" s="213" customFormat="1" ht="26.25" customHeight="1" x14ac:dyDescent="0.2">
      <c r="A688" s="222">
        <v>1</v>
      </c>
      <c r="B688" s="223" t="s">
        <v>1469</v>
      </c>
      <c r="C688" s="222">
        <v>2017</v>
      </c>
      <c r="D688" s="224">
        <v>609.75</v>
      </c>
    </row>
    <row r="689" spans="1:4" s="213" customFormat="1" ht="26.25" customHeight="1" x14ac:dyDescent="0.2">
      <c r="A689" s="222">
        <v>2</v>
      </c>
      <c r="B689" s="223" t="s">
        <v>1470</v>
      </c>
      <c r="C689" s="222">
        <v>2017</v>
      </c>
      <c r="D689" s="224">
        <v>195.11</v>
      </c>
    </row>
    <row r="690" spans="1:4" s="213" customFormat="1" ht="26.25" customHeight="1" x14ac:dyDescent="0.2">
      <c r="A690" s="222">
        <v>3</v>
      </c>
      <c r="B690" s="196" t="s">
        <v>1471</v>
      </c>
      <c r="C690" s="192">
        <v>2013</v>
      </c>
      <c r="D690" s="197">
        <v>219.67</v>
      </c>
    </row>
    <row r="691" spans="1:4" s="213" customFormat="1" ht="26.25" customHeight="1" x14ac:dyDescent="0.2">
      <c r="A691" s="222">
        <v>4</v>
      </c>
      <c r="B691" s="196" t="s">
        <v>1472</v>
      </c>
      <c r="C691" s="192">
        <v>2013</v>
      </c>
      <c r="D691" s="197">
        <v>454.47</v>
      </c>
    </row>
    <row r="692" spans="1:4" s="213" customFormat="1" ht="26.25" customHeight="1" x14ac:dyDescent="0.2">
      <c r="A692" s="222">
        <v>5</v>
      </c>
      <c r="B692" s="196" t="s">
        <v>1472</v>
      </c>
      <c r="C692" s="192">
        <v>2013</v>
      </c>
      <c r="D692" s="197">
        <v>413.82</v>
      </c>
    </row>
    <row r="693" spans="1:4" s="213" customFormat="1" ht="26.25" customHeight="1" x14ac:dyDescent="0.2">
      <c r="A693" s="222">
        <v>6</v>
      </c>
      <c r="B693" s="196" t="s">
        <v>1472</v>
      </c>
      <c r="C693" s="192">
        <v>2014</v>
      </c>
      <c r="D693" s="197">
        <v>649.59</v>
      </c>
    </row>
    <row r="694" spans="1:4" s="213" customFormat="1" ht="26.25" customHeight="1" x14ac:dyDescent="0.2">
      <c r="A694" s="222">
        <v>7</v>
      </c>
      <c r="B694" s="196" t="s">
        <v>1473</v>
      </c>
      <c r="C694" s="192">
        <v>2016</v>
      </c>
      <c r="D694" s="197">
        <v>1691.16</v>
      </c>
    </row>
    <row r="695" spans="1:4" s="213" customFormat="1" ht="26.25" customHeight="1" x14ac:dyDescent="0.2">
      <c r="A695" s="222">
        <v>8</v>
      </c>
      <c r="B695" s="196" t="s">
        <v>1474</v>
      </c>
      <c r="C695" s="192">
        <v>2016</v>
      </c>
      <c r="D695" s="197">
        <v>500</v>
      </c>
    </row>
    <row r="696" spans="1:4" s="213" customFormat="1" ht="26.25" customHeight="1" x14ac:dyDescent="0.2">
      <c r="A696" s="222">
        <v>9</v>
      </c>
      <c r="B696" s="196" t="s">
        <v>1475</v>
      </c>
      <c r="C696" s="192">
        <v>2016</v>
      </c>
      <c r="D696" s="197">
        <v>634.15</v>
      </c>
    </row>
    <row r="697" spans="1:4" s="213" customFormat="1" ht="26.25" customHeight="1" x14ac:dyDescent="0.2">
      <c r="A697" s="222">
        <v>10</v>
      </c>
      <c r="B697" s="196" t="s">
        <v>1476</v>
      </c>
      <c r="C697" s="192">
        <v>2016</v>
      </c>
      <c r="D697" s="197">
        <v>195.12</v>
      </c>
    </row>
    <row r="698" spans="1:4" s="213" customFormat="1" ht="26.25" customHeight="1" x14ac:dyDescent="0.2">
      <c r="A698" s="222">
        <v>11</v>
      </c>
      <c r="B698" s="196" t="s">
        <v>1473</v>
      </c>
      <c r="C698" s="192">
        <v>2016</v>
      </c>
      <c r="D698" s="197">
        <v>1691.14</v>
      </c>
    </row>
    <row r="699" spans="1:4" s="213" customFormat="1" ht="26.25" customHeight="1" x14ac:dyDescent="0.2">
      <c r="A699" s="222">
        <v>12</v>
      </c>
      <c r="B699" s="196" t="s">
        <v>1477</v>
      </c>
      <c r="C699" s="192" t="s">
        <v>58</v>
      </c>
      <c r="D699" s="197">
        <v>486.99</v>
      </c>
    </row>
    <row r="700" spans="1:4" s="213" customFormat="1" ht="26.25" customHeight="1" x14ac:dyDescent="0.2">
      <c r="A700" s="222">
        <v>13</v>
      </c>
      <c r="B700" s="196" t="s">
        <v>1478</v>
      </c>
      <c r="C700" s="192" t="s">
        <v>58</v>
      </c>
      <c r="D700" s="197">
        <v>288.62</v>
      </c>
    </row>
    <row r="701" spans="1:4" s="213" customFormat="1" ht="26.25" customHeight="1" x14ac:dyDescent="0.2">
      <c r="A701" s="222">
        <v>14</v>
      </c>
      <c r="B701" s="196" t="s">
        <v>1479</v>
      </c>
      <c r="C701" s="192" t="s">
        <v>58</v>
      </c>
      <c r="D701" s="197">
        <v>1164.31</v>
      </c>
    </row>
    <row r="702" spans="1:4" s="213" customFormat="1" ht="26.25" customHeight="1" x14ac:dyDescent="0.2">
      <c r="A702" s="222">
        <v>15</v>
      </c>
      <c r="B702" s="196" t="s">
        <v>1480</v>
      </c>
      <c r="C702" s="192" t="s">
        <v>58</v>
      </c>
      <c r="D702" s="197">
        <v>2682.93</v>
      </c>
    </row>
    <row r="703" spans="1:4" s="213" customFormat="1" ht="26.25" customHeight="1" x14ac:dyDescent="0.2">
      <c r="A703" s="222">
        <v>16</v>
      </c>
      <c r="B703" s="196" t="s">
        <v>1481</v>
      </c>
      <c r="C703" s="192" t="s">
        <v>58</v>
      </c>
      <c r="D703" s="197">
        <v>324.39</v>
      </c>
    </row>
    <row r="704" spans="1:4" s="213" customFormat="1" ht="26.25" customHeight="1" x14ac:dyDescent="0.2">
      <c r="A704" s="222">
        <v>17</v>
      </c>
      <c r="B704" s="196" t="s">
        <v>1482</v>
      </c>
      <c r="C704" s="192" t="s">
        <v>58</v>
      </c>
      <c r="D704" s="197">
        <v>186.18</v>
      </c>
    </row>
    <row r="705" spans="1:6" s="213" customFormat="1" ht="26.25" customHeight="1" x14ac:dyDescent="0.2">
      <c r="A705" s="192"/>
      <c r="B705" s="204" t="s">
        <v>475</v>
      </c>
      <c r="C705" s="203"/>
      <c r="D705" s="205">
        <f>SUM(D688:D704)</f>
        <v>12387.4</v>
      </c>
    </row>
    <row r="706" spans="1:6" s="213" customFormat="1" ht="26.25" customHeight="1" x14ac:dyDescent="0.2">
      <c r="A706" s="541" t="s">
        <v>1184</v>
      </c>
      <c r="B706" s="541"/>
      <c r="C706" s="541"/>
      <c r="D706" s="541"/>
    </row>
    <row r="707" spans="1:6" s="213" customFormat="1" ht="26.25" customHeight="1" x14ac:dyDescent="0.2">
      <c r="A707" s="254" t="s">
        <v>1483</v>
      </c>
      <c r="B707" s="254" t="s">
        <v>1484</v>
      </c>
      <c r="C707" s="254" t="s">
        <v>1485</v>
      </c>
      <c r="D707" s="255" t="s">
        <v>1486</v>
      </c>
    </row>
    <row r="708" spans="1:6" s="213" customFormat="1" ht="26.25" customHeight="1" x14ac:dyDescent="0.2">
      <c r="A708" s="192">
        <v>1</v>
      </c>
      <c r="B708" s="223" t="s">
        <v>1219</v>
      </c>
      <c r="C708" s="192">
        <v>2013</v>
      </c>
      <c r="D708" s="197">
        <v>3915.42</v>
      </c>
    </row>
    <row r="709" spans="1:6" s="213" customFormat="1" ht="26.25" customHeight="1" x14ac:dyDescent="0.2">
      <c r="A709" s="192">
        <v>2</v>
      </c>
      <c r="B709" s="196" t="s">
        <v>1487</v>
      </c>
      <c r="C709" s="192" t="s">
        <v>58</v>
      </c>
      <c r="D709" s="197">
        <v>2031.71</v>
      </c>
    </row>
    <row r="710" spans="1:6" s="213" customFormat="1" ht="26.25" customHeight="1" x14ac:dyDescent="0.2">
      <c r="A710" s="192">
        <v>3</v>
      </c>
      <c r="B710" s="196" t="s">
        <v>1488</v>
      </c>
      <c r="C710" s="192" t="s">
        <v>58</v>
      </c>
      <c r="D710" s="197">
        <v>243.09</v>
      </c>
    </row>
    <row r="711" spans="1:6" s="213" customFormat="1" ht="26.25" customHeight="1" x14ac:dyDescent="0.2">
      <c r="A711" s="222">
        <v>4</v>
      </c>
      <c r="B711" s="196" t="s">
        <v>1489</v>
      </c>
      <c r="C711" s="192" t="s">
        <v>58</v>
      </c>
      <c r="D711" s="197">
        <v>202.44</v>
      </c>
    </row>
    <row r="712" spans="1:6" s="213" customFormat="1" ht="26.25" customHeight="1" x14ac:dyDescent="0.2">
      <c r="A712" s="192"/>
      <c r="B712" s="204" t="s">
        <v>475</v>
      </c>
      <c r="C712" s="203"/>
      <c r="D712" s="205">
        <f>SUM(D708:D711)</f>
        <v>6392.66</v>
      </c>
    </row>
    <row r="713" spans="1:6" s="213" customFormat="1" ht="26.25" customHeight="1" x14ac:dyDescent="0.2">
      <c r="A713" s="541" t="s">
        <v>1231</v>
      </c>
      <c r="B713" s="541"/>
      <c r="C713" s="541"/>
      <c r="D713" s="541"/>
    </row>
    <row r="714" spans="1:6" s="213" customFormat="1" ht="26.25" customHeight="1" x14ac:dyDescent="0.2">
      <c r="A714" s="192">
        <v>1</v>
      </c>
      <c r="B714" s="196" t="s">
        <v>1490</v>
      </c>
      <c r="C714" s="192" t="s">
        <v>58</v>
      </c>
      <c r="D714" s="197">
        <v>3404.55</v>
      </c>
    </row>
    <row r="715" spans="1:6" s="213" customFormat="1" ht="26.25" customHeight="1" x14ac:dyDescent="0.2">
      <c r="A715" s="192">
        <v>2</v>
      </c>
      <c r="B715" s="196" t="s">
        <v>1491</v>
      </c>
      <c r="C715" s="192"/>
      <c r="D715" s="197">
        <v>12094.66</v>
      </c>
    </row>
    <row r="716" spans="1:6" s="213" customFormat="1" ht="26.25" customHeight="1" x14ac:dyDescent="0.2">
      <c r="A716" s="192"/>
      <c r="B716" s="204" t="s">
        <v>475</v>
      </c>
      <c r="C716" s="203"/>
      <c r="D716" s="205">
        <f>SUM(D714:D715)</f>
        <v>15499.21</v>
      </c>
    </row>
    <row r="717" spans="1:6" s="213" customFormat="1" ht="26.25" customHeight="1" x14ac:dyDescent="0.2">
      <c r="A717" s="181"/>
      <c r="B717" s="182"/>
      <c r="C717" s="181"/>
      <c r="D717" s="183"/>
    </row>
    <row r="718" spans="1:6" ht="26.25" customHeight="1" x14ac:dyDescent="0.2">
      <c r="A718" s="539" t="s">
        <v>130</v>
      </c>
      <c r="B718" s="539"/>
      <c r="C718" s="539"/>
      <c r="D718" s="539"/>
      <c r="E718" s="213"/>
      <c r="F718" s="213"/>
    </row>
    <row r="719" spans="1:6" ht="26.25" customHeight="1" x14ac:dyDescent="0.2">
      <c r="A719" s="541" t="s">
        <v>1035</v>
      </c>
      <c r="B719" s="541"/>
      <c r="C719" s="541"/>
      <c r="D719" s="541"/>
      <c r="E719" s="213"/>
      <c r="F719" s="213"/>
    </row>
    <row r="720" spans="1:6" s="213" customFormat="1" ht="26.25" customHeight="1" x14ac:dyDescent="0.2">
      <c r="A720" s="222">
        <v>1</v>
      </c>
      <c r="B720" s="223" t="s">
        <v>1492</v>
      </c>
      <c r="C720" s="222">
        <v>2013</v>
      </c>
      <c r="D720" s="256">
        <v>3368</v>
      </c>
    </row>
    <row r="721" spans="1:6" s="213" customFormat="1" ht="26.25" customHeight="1" x14ac:dyDescent="0.2">
      <c r="A721" s="192">
        <v>2</v>
      </c>
      <c r="B721" s="196" t="s">
        <v>1465</v>
      </c>
      <c r="C721" s="192">
        <v>2013</v>
      </c>
      <c r="D721" s="235">
        <v>1836</v>
      </c>
    </row>
    <row r="722" spans="1:6" s="213" customFormat="1" ht="26.25" customHeight="1" x14ac:dyDescent="0.2">
      <c r="A722" s="192">
        <v>3</v>
      </c>
      <c r="B722" s="196" t="s">
        <v>1492</v>
      </c>
      <c r="C722" s="192">
        <v>2013</v>
      </c>
      <c r="D722" s="235">
        <v>1750</v>
      </c>
    </row>
    <row r="723" spans="1:6" s="213" customFormat="1" ht="26.25" customHeight="1" x14ac:dyDescent="0.2">
      <c r="A723" s="192">
        <v>4</v>
      </c>
      <c r="B723" s="196" t="s">
        <v>1380</v>
      </c>
      <c r="C723" s="192">
        <v>2013</v>
      </c>
      <c r="D723" s="235">
        <v>860</v>
      </c>
      <c r="E723" s="182"/>
      <c r="F723" s="182"/>
    </row>
    <row r="724" spans="1:6" s="213" customFormat="1" ht="26.25" customHeight="1" x14ac:dyDescent="0.2">
      <c r="A724" s="222">
        <v>5</v>
      </c>
      <c r="B724" s="196" t="s">
        <v>1380</v>
      </c>
      <c r="C724" s="192">
        <v>2013</v>
      </c>
      <c r="D724" s="235">
        <v>860</v>
      </c>
      <c r="E724" s="182"/>
      <c r="F724" s="182"/>
    </row>
    <row r="725" spans="1:6" s="213" customFormat="1" ht="26.25" customHeight="1" x14ac:dyDescent="0.2">
      <c r="A725" s="192">
        <v>6</v>
      </c>
      <c r="B725" s="196" t="s">
        <v>1492</v>
      </c>
      <c r="C725" s="192">
        <v>2014</v>
      </c>
      <c r="D725" s="235">
        <v>552</v>
      </c>
    </row>
    <row r="726" spans="1:6" s="213" customFormat="1" ht="26.25" customHeight="1" x14ac:dyDescent="0.2">
      <c r="A726" s="192">
        <v>7</v>
      </c>
      <c r="B726" s="196" t="s">
        <v>1465</v>
      </c>
      <c r="C726" s="192">
        <v>2014</v>
      </c>
      <c r="D726" s="235">
        <v>3090</v>
      </c>
    </row>
    <row r="727" spans="1:6" s="213" customFormat="1" ht="26.25" customHeight="1" x14ac:dyDescent="0.2">
      <c r="A727" s="192">
        <v>8</v>
      </c>
      <c r="B727" s="196" t="s">
        <v>1492</v>
      </c>
      <c r="C727" s="192">
        <v>2015</v>
      </c>
      <c r="D727" s="235">
        <v>1090</v>
      </c>
    </row>
    <row r="728" spans="1:6" s="213" customFormat="1" ht="26.25" customHeight="1" x14ac:dyDescent="0.2">
      <c r="A728" s="222">
        <v>9</v>
      </c>
      <c r="B728" s="196" t="s">
        <v>1492</v>
      </c>
      <c r="C728" s="192">
        <v>2015</v>
      </c>
      <c r="D728" s="235">
        <v>1443</v>
      </c>
    </row>
    <row r="729" spans="1:6" s="213" customFormat="1" ht="26.25" customHeight="1" x14ac:dyDescent="0.2">
      <c r="A729" s="192">
        <v>10</v>
      </c>
      <c r="B729" s="196" t="s">
        <v>1492</v>
      </c>
      <c r="C729" s="192">
        <v>2016</v>
      </c>
      <c r="D729" s="235">
        <v>1130</v>
      </c>
    </row>
    <row r="730" spans="1:6" s="213" customFormat="1" ht="26.25" customHeight="1" x14ac:dyDescent="0.2">
      <c r="A730" s="192">
        <v>11</v>
      </c>
      <c r="B730" s="196" t="s">
        <v>1492</v>
      </c>
      <c r="C730" s="192">
        <v>2017</v>
      </c>
      <c r="D730" s="235">
        <v>2400</v>
      </c>
    </row>
    <row r="731" spans="1:6" s="213" customFormat="1" ht="26.25" customHeight="1" x14ac:dyDescent="0.2">
      <c r="A731" s="192">
        <v>12</v>
      </c>
      <c r="B731" s="196" t="s">
        <v>1493</v>
      </c>
      <c r="C731" s="192">
        <v>2017</v>
      </c>
      <c r="D731" s="235">
        <v>1600</v>
      </c>
    </row>
    <row r="732" spans="1:6" s="213" customFormat="1" ht="26.25" customHeight="1" x14ac:dyDescent="0.2">
      <c r="A732" s="222">
        <v>13</v>
      </c>
      <c r="B732" s="196" t="s">
        <v>1465</v>
      </c>
      <c r="C732" s="192">
        <v>2015</v>
      </c>
      <c r="D732" s="235">
        <v>37100</v>
      </c>
    </row>
    <row r="733" spans="1:6" s="213" customFormat="1" ht="26.25" customHeight="1" x14ac:dyDescent="0.2">
      <c r="A733" s="192">
        <v>14</v>
      </c>
      <c r="B733" s="196" t="s">
        <v>1494</v>
      </c>
      <c r="C733" s="192">
        <v>2016</v>
      </c>
      <c r="D733" s="235">
        <v>3870</v>
      </c>
    </row>
    <row r="734" spans="1:6" s="213" customFormat="1" ht="26.25" customHeight="1" x14ac:dyDescent="0.2">
      <c r="A734" s="192">
        <v>15</v>
      </c>
      <c r="B734" s="196" t="s">
        <v>1465</v>
      </c>
      <c r="C734" s="192">
        <v>2017</v>
      </c>
      <c r="D734" s="235">
        <v>3500</v>
      </c>
    </row>
    <row r="735" spans="1:6" s="213" customFormat="1" ht="26.25" customHeight="1" x14ac:dyDescent="0.2">
      <c r="A735" s="192">
        <v>16</v>
      </c>
      <c r="B735" s="196" t="s">
        <v>1494</v>
      </c>
      <c r="C735" s="192">
        <v>2014</v>
      </c>
      <c r="D735" s="235">
        <v>3759</v>
      </c>
    </row>
    <row r="736" spans="1:6" s="213" customFormat="1" ht="26.25" customHeight="1" x14ac:dyDescent="0.2">
      <c r="A736" s="222">
        <v>17</v>
      </c>
      <c r="B736" s="196" t="s">
        <v>1494</v>
      </c>
      <c r="C736" s="192">
        <v>2017</v>
      </c>
      <c r="D736" s="235">
        <v>3870</v>
      </c>
    </row>
    <row r="737" spans="1:6" s="213" customFormat="1" ht="26.25" customHeight="1" x14ac:dyDescent="0.2">
      <c r="A737" s="192">
        <v>18</v>
      </c>
      <c r="B737" s="196" t="s">
        <v>1493</v>
      </c>
      <c r="C737" s="192">
        <v>2016</v>
      </c>
      <c r="D737" s="235">
        <v>445</v>
      </c>
    </row>
    <row r="738" spans="1:6" s="213" customFormat="1" ht="26.25" customHeight="1" x14ac:dyDescent="0.2">
      <c r="A738" s="192">
        <v>19</v>
      </c>
      <c r="B738" s="196" t="s">
        <v>1492</v>
      </c>
      <c r="C738" s="192">
        <v>2018</v>
      </c>
      <c r="D738" s="235">
        <v>1690</v>
      </c>
    </row>
    <row r="739" spans="1:6" s="213" customFormat="1" ht="26.25" customHeight="1" x14ac:dyDescent="0.2">
      <c r="A739" s="192">
        <v>20</v>
      </c>
      <c r="B739" s="196" t="s">
        <v>1492</v>
      </c>
      <c r="C739" s="192">
        <v>2018</v>
      </c>
      <c r="D739" s="235">
        <v>1690</v>
      </c>
    </row>
    <row r="740" spans="1:6" ht="26.25" customHeight="1" x14ac:dyDescent="0.2">
      <c r="A740" s="222">
        <v>21</v>
      </c>
      <c r="B740" s="196" t="s">
        <v>1492</v>
      </c>
      <c r="C740" s="192">
        <v>2018</v>
      </c>
      <c r="D740" s="235">
        <v>1690</v>
      </c>
      <c r="E740" s="213"/>
      <c r="F740" s="213"/>
    </row>
    <row r="741" spans="1:6" ht="26.25" customHeight="1" x14ac:dyDescent="0.2">
      <c r="A741" s="192">
        <v>22</v>
      </c>
      <c r="B741" s="196" t="s">
        <v>1492</v>
      </c>
      <c r="C741" s="192">
        <v>2018</v>
      </c>
      <c r="D741" s="235">
        <v>1690</v>
      </c>
      <c r="E741" s="213"/>
      <c r="F741" s="213"/>
    </row>
    <row r="742" spans="1:6" ht="26.25" customHeight="1" x14ac:dyDescent="0.2">
      <c r="A742" s="192">
        <v>23</v>
      </c>
      <c r="B742" s="196" t="s">
        <v>1492</v>
      </c>
      <c r="C742" s="192">
        <v>2018</v>
      </c>
      <c r="D742" s="235">
        <v>1690</v>
      </c>
      <c r="E742" s="213"/>
      <c r="F742" s="213"/>
    </row>
    <row r="743" spans="1:6" ht="26.25" customHeight="1" x14ac:dyDescent="0.2">
      <c r="A743" s="192">
        <v>24</v>
      </c>
      <c r="B743" s="196" t="s">
        <v>1492</v>
      </c>
      <c r="C743" s="192">
        <v>2018</v>
      </c>
      <c r="D743" s="235">
        <v>1690</v>
      </c>
      <c r="E743" s="213"/>
      <c r="F743" s="213"/>
    </row>
    <row r="744" spans="1:6" ht="26.25" customHeight="1" x14ac:dyDescent="0.2">
      <c r="A744" s="222">
        <v>25</v>
      </c>
      <c r="B744" s="196" t="s">
        <v>1492</v>
      </c>
      <c r="C744" s="192">
        <v>2018</v>
      </c>
      <c r="D744" s="235">
        <v>1690</v>
      </c>
      <c r="E744" s="213"/>
      <c r="F744" s="213"/>
    </row>
    <row r="745" spans="1:6" ht="26.25" customHeight="1" x14ac:dyDescent="0.2">
      <c r="A745" s="192">
        <v>26</v>
      </c>
      <c r="B745" s="196" t="s">
        <v>1492</v>
      </c>
      <c r="C745" s="192">
        <v>2018</v>
      </c>
      <c r="D745" s="235">
        <v>1690</v>
      </c>
    </row>
    <row r="746" spans="1:6" ht="26.25" customHeight="1" x14ac:dyDescent="0.2">
      <c r="A746" s="192">
        <v>27</v>
      </c>
      <c r="B746" s="196" t="s">
        <v>1492</v>
      </c>
      <c r="C746" s="192">
        <v>2018</v>
      </c>
      <c r="D746" s="235">
        <v>1690</v>
      </c>
    </row>
    <row r="747" spans="1:6" s="213" customFormat="1" ht="26.25" customHeight="1" x14ac:dyDescent="0.2">
      <c r="A747" s="192">
        <v>28</v>
      </c>
      <c r="B747" s="196" t="s">
        <v>1492</v>
      </c>
      <c r="C747" s="192">
        <v>2018</v>
      </c>
      <c r="D747" s="235">
        <v>1690</v>
      </c>
      <c r="E747" s="182"/>
      <c r="F747" s="182"/>
    </row>
    <row r="748" spans="1:6" s="213" customFormat="1" ht="26.25" customHeight="1" x14ac:dyDescent="0.2">
      <c r="A748" s="222">
        <v>29</v>
      </c>
      <c r="B748" s="196" t="s">
        <v>1175</v>
      </c>
      <c r="C748" s="192">
        <v>2018</v>
      </c>
      <c r="D748" s="235">
        <v>7700</v>
      </c>
      <c r="E748" s="182"/>
      <c r="F748" s="182"/>
    </row>
    <row r="749" spans="1:6" s="213" customFormat="1" ht="26.25" customHeight="1" x14ac:dyDescent="0.2">
      <c r="A749" s="192">
        <v>1</v>
      </c>
      <c r="B749" s="257" t="s">
        <v>1495</v>
      </c>
      <c r="C749" s="192">
        <v>2013</v>
      </c>
      <c r="D749" s="258">
        <v>460</v>
      </c>
      <c r="E749" s="182"/>
      <c r="F749" s="182"/>
    </row>
    <row r="750" spans="1:6" s="213" customFormat="1" ht="26.25" customHeight="1" x14ac:dyDescent="0.2">
      <c r="A750" s="192">
        <v>2</v>
      </c>
      <c r="B750" s="257" t="s">
        <v>1492</v>
      </c>
      <c r="C750" s="192">
        <v>2014</v>
      </c>
      <c r="D750" s="258">
        <v>1680</v>
      </c>
      <c r="E750" s="182"/>
      <c r="F750" s="182"/>
    </row>
    <row r="751" spans="1:6" s="213" customFormat="1" ht="26.25" customHeight="1" x14ac:dyDescent="0.2">
      <c r="A751" s="192">
        <v>3</v>
      </c>
      <c r="B751" s="257" t="s">
        <v>1492</v>
      </c>
      <c r="C751" s="192">
        <v>2015</v>
      </c>
      <c r="D751" s="258">
        <v>1975</v>
      </c>
      <c r="E751" s="182"/>
      <c r="F751" s="182"/>
    </row>
    <row r="752" spans="1:6" s="213" customFormat="1" ht="26.25" customHeight="1" x14ac:dyDescent="0.2">
      <c r="A752" s="192">
        <v>4</v>
      </c>
      <c r="B752" s="257" t="s">
        <v>1492</v>
      </c>
      <c r="C752" s="192">
        <v>2016</v>
      </c>
      <c r="D752" s="258">
        <v>2400</v>
      </c>
    </row>
    <row r="753" spans="1:6" ht="26.25" customHeight="1" x14ac:dyDescent="0.2">
      <c r="A753" s="192">
        <v>5</v>
      </c>
      <c r="B753" s="257" t="s">
        <v>1493</v>
      </c>
      <c r="C753" s="192">
        <v>2016</v>
      </c>
      <c r="D753" s="258">
        <v>399</v>
      </c>
      <c r="E753" s="213"/>
      <c r="F753" s="213"/>
    </row>
    <row r="754" spans="1:6" ht="26.25" customHeight="1" x14ac:dyDescent="0.2">
      <c r="A754" s="192">
        <v>6</v>
      </c>
      <c r="B754" s="257" t="s">
        <v>1492</v>
      </c>
      <c r="C754" s="192">
        <v>2016</v>
      </c>
      <c r="D754" s="258">
        <v>1989</v>
      </c>
      <c r="E754" s="213"/>
      <c r="F754" s="213"/>
    </row>
    <row r="755" spans="1:6" s="213" customFormat="1" ht="26.25" customHeight="1" x14ac:dyDescent="0.2">
      <c r="A755" s="192">
        <v>7</v>
      </c>
      <c r="B755" s="257" t="s">
        <v>1492</v>
      </c>
      <c r="C755" s="192">
        <v>2016</v>
      </c>
      <c r="D755" s="258">
        <v>1989</v>
      </c>
    </row>
    <row r="756" spans="1:6" s="213" customFormat="1" ht="26.25" customHeight="1" x14ac:dyDescent="0.2">
      <c r="A756" s="192">
        <v>8</v>
      </c>
      <c r="B756" s="257" t="s">
        <v>1496</v>
      </c>
      <c r="C756" s="192">
        <v>2014</v>
      </c>
      <c r="D756" s="258">
        <v>317</v>
      </c>
    </row>
    <row r="757" spans="1:6" s="213" customFormat="1" ht="26.25" customHeight="1" x14ac:dyDescent="0.2">
      <c r="A757" s="192">
        <v>9</v>
      </c>
      <c r="B757" s="257" t="s">
        <v>1496</v>
      </c>
      <c r="C757" s="192">
        <v>2014</v>
      </c>
      <c r="D757" s="258">
        <v>329</v>
      </c>
    </row>
    <row r="758" spans="1:6" s="213" customFormat="1" ht="26.25" customHeight="1" x14ac:dyDescent="0.2">
      <c r="A758" s="192">
        <v>10</v>
      </c>
      <c r="B758" s="257" t="s">
        <v>1380</v>
      </c>
      <c r="C758" s="192">
        <v>2015</v>
      </c>
      <c r="D758" s="258">
        <v>799</v>
      </c>
      <c r="E758" s="182"/>
      <c r="F758" s="182"/>
    </row>
    <row r="759" spans="1:6" s="213" customFormat="1" ht="26.25" customHeight="1" x14ac:dyDescent="0.2">
      <c r="A759" s="192">
        <v>11</v>
      </c>
      <c r="B759" s="257" t="s">
        <v>1492</v>
      </c>
      <c r="C759" s="192">
        <v>2015</v>
      </c>
      <c r="D759" s="258">
        <v>1360</v>
      </c>
      <c r="E759" s="182"/>
      <c r="F759" s="182"/>
    </row>
    <row r="760" spans="1:6" s="213" customFormat="1" ht="26.25" customHeight="1" x14ac:dyDescent="0.2">
      <c r="A760" s="192">
        <v>12</v>
      </c>
      <c r="B760" s="257" t="s">
        <v>1493</v>
      </c>
      <c r="C760" s="192">
        <v>2016</v>
      </c>
      <c r="D760" s="258">
        <v>440</v>
      </c>
    </row>
    <row r="761" spans="1:6" s="213" customFormat="1" ht="26.25" customHeight="1" x14ac:dyDescent="0.2">
      <c r="A761" s="192">
        <v>13</v>
      </c>
      <c r="B761" s="257" t="s">
        <v>1492</v>
      </c>
      <c r="C761" s="192">
        <v>2013</v>
      </c>
      <c r="D761" s="258">
        <v>1511</v>
      </c>
    </row>
    <row r="762" spans="1:6" s="213" customFormat="1" ht="26.25" customHeight="1" x14ac:dyDescent="0.2">
      <c r="A762" s="192">
        <v>14</v>
      </c>
      <c r="B762" s="257" t="s">
        <v>1492</v>
      </c>
      <c r="C762" s="192">
        <v>2013</v>
      </c>
      <c r="D762" s="258">
        <v>1511</v>
      </c>
    </row>
    <row r="763" spans="1:6" s="213" customFormat="1" ht="26.25" customHeight="1" x14ac:dyDescent="0.2">
      <c r="A763" s="192">
        <v>15</v>
      </c>
      <c r="B763" s="257" t="s">
        <v>1497</v>
      </c>
      <c r="C763" s="192">
        <v>2013</v>
      </c>
      <c r="D763" s="258">
        <v>3810</v>
      </c>
    </row>
    <row r="764" spans="1:6" s="213" customFormat="1" ht="26.25" customHeight="1" x14ac:dyDescent="0.2">
      <c r="A764" s="192">
        <v>16</v>
      </c>
      <c r="B764" s="257" t="s">
        <v>1378</v>
      </c>
      <c r="C764" s="192">
        <v>2014</v>
      </c>
      <c r="D764" s="258">
        <v>3060</v>
      </c>
    </row>
    <row r="765" spans="1:6" s="213" customFormat="1" ht="26.25" customHeight="1" x14ac:dyDescent="0.2">
      <c r="A765" s="192">
        <v>17</v>
      </c>
      <c r="B765" s="257" t="s">
        <v>1497</v>
      </c>
      <c r="C765" s="192">
        <v>2015</v>
      </c>
      <c r="D765" s="258">
        <v>2940</v>
      </c>
    </row>
    <row r="766" spans="1:6" s="213" customFormat="1" ht="26.25" customHeight="1" x14ac:dyDescent="0.2">
      <c r="A766" s="192">
        <v>18</v>
      </c>
      <c r="B766" s="257" t="s">
        <v>1492</v>
      </c>
      <c r="C766" s="192">
        <v>2016</v>
      </c>
      <c r="D766" s="258">
        <v>1779</v>
      </c>
    </row>
    <row r="767" spans="1:6" s="213" customFormat="1" ht="26.25" customHeight="1" x14ac:dyDescent="0.2">
      <c r="A767" s="192">
        <v>19</v>
      </c>
      <c r="B767" s="257" t="s">
        <v>1493</v>
      </c>
      <c r="C767" s="192">
        <v>2017</v>
      </c>
      <c r="D767" s="258">
        <v>365</v>
      </c>
    </row>
    <row r="768" spans="1:6" s="213" customFormat="1" ht="26.25" customHeight="1" x14ac:dyDescent="0.2">
      <c r="A768" s="192">
        <v>20</v>
      </c>
      <c r="B768" s="257" t="s">
        <v>1378</v>
      </c>
      <c r="C768" s="192">
        <v>2015</v>
      </c>
      <c r="D768" s="258">
        <v>5120</v>
      </c>
    </row>
    <row r="769" spans="1:6" s="213" customFormat="1" ht="26.25" customHeight="1" x14ac:dyDescent="0.2">
      <c r="A769" s="192">
        <v>21</v>
      </c>
      <c r="B769" s="257" t="s">
        <v>1492</v>
      </c>
      <c r="C769" s="192">
        <v>2015</v>
      </c>
      <c r="D769" s="258">
        <v>1648</v>
      </c>
    </row>
    <row r="770" spans="1:6" s="213" customFormat="1" ht="26.25" customHeight="1" x14ac:dyDescent="0.2">
      <c r="A770" s="192">
        <v>22</v>
      </c>
      <c r="B770" s="257" t="s">
        <v>1492</v>
      </c>
      <c r="C770" s="192">
        <v>2016</v>
      </c>
      <c r="D770" s="258">
        <v>1989</v>
      </c>
    </row>
    <row r="771" spans="1:6" s="213" customFormat="1" ht="26.25" customHeight="1" x14ac:dyDescent="0.2">
      <c r="A771" s="192">
        <v>23</v>
      </c>
      <c r="B771" s="257" t="s">
        <v>1493</v>
      </c>
      <c r="C771" s="192">
        <v>2017</v>
      </c>
      <c r="D771" s="258">
        <v>519</v>
      </c>
    </row>
    <row r="772" spans="1:6" s="213" customFormat="1" ht="26.25" customHeight="1" x14ac:dyDescent="0.2">
      <c r="A772" s="192">
        <v>24</v>
      </c>
      <c r="B772" s="257" t="s">
        <v>1175</v>
      </c>
      <c r="C772" s="192">
        <v>2018</v>
      </c>
      <c r="D772" s="258">
        <v>9800</v>
      </c>
    </row>
    <row r="773" spans="1:6" s="213" customFormat="1" ht="26.25" customHeight="1" x14ac:dyDescent="0.2">
      <c r="A773" s="259"/>
      <c r="B773" s="204" t="s">
        <v>475</v>
      </c>
      <c r="C773" s="203"/>
      <c r="D773" s="205">
        <f>SUM(D720:D772)</f>
        <v>145312</v>
      </c>
    </row>
    <row r="774" spans="1:6" s="213" customFormat="1" ht="26.25" customHeight="1" x14ac:dyDescent="0.2">
      <c r="A774" s="541" t="s">
        <v>1184</v>
      </c>
      <c r="B774" s="541"/>
      <c r="C774" s="541"/>
      <c r="D774" s="541"/>
    </row>
    <row r="775" spans="1:6" s="213" customFormat="1" ht="26.25" customHeight="1" x14ac:dyDescent="0.2">
      <c r="A775" s="192">
        <v>1</v>
      </c>
      <c r="B775" s="196" t="s">
        <v>1443</v>
      </c>
      <c r="C775" s="192">
        <v>2013</v>
      </c>
      <c r="D775" s="197">
        <v>2450</v>
      </c>
    </row>
    <row r="776" spans="1:6" s="213" customFormat="1" ht="26.25" customHeight="1" x14ac:dyDescent="0.2">
      <c r="A776" s="192">
        <v>2</v>
      </c>
      <c r="B776" s="196" t="s">
        <v>1498</v>
      </c>
      <c r="C776" s="192">
        <v>2014</v>
      </c>
      <c r="D776" s="197">
        <v>1664</v>
      </c>
    </row>
    <row r="777" spans="1:6" s="213" customFormat="1" ht="26.25" customHeight="1" x14ac:dyDescent="0.2">
      <c r="A777" s="192">
        <v>3</v>
      </c>
      <c r="B777" s="196" t="s">
        <v>1498</v>
      </c>
      <c r="C777" s="192">
        <v>2014</v>
      </c>
      <c r="D777" s="197">
        <v>1899</v>
      </c>
    </row>
    <row r="778" spans="1:6" s="213" customFormat="1" ht="26.25" customHeight="1" x14ac:dyDescent="0.2">
      <c r="A778" s="192">
        <v>4</v>
      </c>
      <c r="B778" s="196" t="s">
        <v>1498</v>
      </c>
      <c r="C778" s="192">
        <v>2016</v>
      </c>
      <c r="D778" s="197">
        <v>18879</v>
      </c>
    </row>
    <row r="779" spans="1:6" s="213" customFormat="1" ht="26.25" customHeight="1" x14ac:dyDescent="0.2">
      <c r="A779" s="192">
        <v>5</v>
      </c>
      <c r="B779" s="196" t="s">
        <v>1498</v>
      </c>
      <c r="C779" s="192">
        <v>2017</v>
      </c>
      <c r="D779" s="197">
        <v>2638</v>
      </c>
    </row>
    <row r="780" spans="1:6" s="213" customFormat="1" ht="26.25" customHeight="1" x14ac:dyDescent="0.2">
      <c r="A780" s="192">
        <v>6</v>
      </c>
      <c r="B780" s="196" t="s">
        <v>1455</v>
      </c>
      <c r="C780" s="192">
        <v>2017</v>
      </c>
      <c r="D780" s="197">
        <v>3690</v>
      </c>
    </row>
    <row r="781" spans="1:6" s="213" customFormat="1" ht="26.25" customHeight="1" x14ac:dyDescent="0.2">
      <c r="A781" s="192">
        <v>7</v>
      </c>
      <c r="B781" s="196" t="s">
        <v>1499</v>
      </c>
      <c r="C781" s="192">
        <v>2013</v>
      </c>
      <c r="D781" s="197">
        <v>570</v>
      </c>
    </row>
    <row r="782" spans="1:6" s="213" customFormat="1" ht="26.25" customHeight="1" x14ac:dyDescent="0.2">
      <c r="A782" s="192">
        <v>8</v>
      </c>
      <c r="B782" s="196" t="s">
        <v>1445</v>
      </c>
      <c r="C782" s="192">
        <v>2014</v>
      </c>
      <c r="D782" s="197">
        <v>351.2</v>
      </c>
    </row>
    <row r="783" spans="1:6" s="213" customFormat="1" ht="26.25" customHeight="1" x14ac:dyDescent="0.2">
      <c r="A783" s="192">
        <v>9</v>
      </c>
      <c r="B783" s="196" t="s">
        <v>1446</v>
      </c>
      <c r="C783" s="192">
        <v>2015</v>
      </c>
      <c r="D783" s="197">
        <v>1630</v>
      </c>
    </row>
    <row r="784" spans="1:6" ht="26.25" customHeight="1" x14ac:dyDescent="0.2">
      <c r="A784" s="192">
        <v>10</v>
      </c>
      <c r="B784" s="196" t="s">
        <v>1499</v>
      </c>
      <c r="C784" s="192">
        <v>2016</v>
      </c>
      <c r="D784" s="197">
        <v>1200</v>
      </c>
      <c r="E784" s="213"/>
      <c r="F784" s="213"/>
    </row>
    <row r="785" spans="1:6" ht="26.25" customHeight="1" x14ac:dyDescent="0.2">
      <c r="A785" s="192">
        <v>11</v>
      </c>
      <c r="B785" s="196" t="s">
        <v>1446</v>
      </c>
      <c r="C785" s="192">
        <v>2016</v>
      </c>
      <c r="D785" s="197">
        <v>3380</v>
      </c>
      <c r="E785" s="213"/>
      <c r="F785" s="213"/>
    </row>
    <row r="786" spans="1:6" ht="26.25" customHeight="1" x14ac:dyDescent="0.2">
      <c r="A786" s="192">
        <v>1</v>
      </c>
      <c r="B786" s="257" t="s">
        <v>1443</v>
      </c>
      <c r="C786" s="192">
        <v>2014</v>
      </c>
      <c r="D786" s="197">
        <v>1940</v>
      </c>
      <c r="E786" s="213"/>
      <c r="F786" s="213"/>
    </row>
    <row r="787" spans="1:6" ht="26.25" customHeight="1" x14ac:dyDescent="0.2">
      <c r="A787" s="192">
        <v>2</v>
      </c>
      <c r="B787" s="257" t="s">
        <v>1443</v>
      </c>
      <c r="C787" s="192">
        <v>2014</v>
      </c>
      <c r="D787" s="197">
        <v>2284</v>
      </c>
      <c r="E787" s="213"/>
      <c r="F787" s="213"/>
    </row>
    <row r="788" spans="1:6" s="213" customFormat="1" ht="26.25" customHeight="1" x14ac:dyDescent="0.2">
      <c r="A788" s="192">
        <v>3</v>
      </c>
      <c r="B788" s="257" t="s">
        <v>1446</v>
      </c>
      <c r="C788" s="192">
        <v>2013</v>
      </c>
      <c r="D788" s="197">
        <v>1900</v>
      </c>
    </row>
    <row r="789" spans="1:6" s="213" customFormat="1" ht="26.25" customHeight="1" x14ac:dyDescent="0.2">
      <c r="A789" s="192">
        <v>4</v>
      </c>
      <c r="B789" s="257" t="s">
        <v>1445</v>
      </c>
      <c r="C789" s="192">
        <v>2013</v>
      </c>
      <c r="D789" s="197">
        <v>760</v>
      </c>
      <c r="E789" s="182"/>
      <c r="F789" s="182"/>
    </row>
    <row r="790" spans="1:6" s="213" customFormat="1" ht="26.25" customHeight="1" x14ac:dyDescent="0.2">
      <c r="A790" s="192">
        <v>5</v>
      </c>
      <c r="B790" s="257" t="s">
        <v>1446</v>
      </c>
      <c r="C790" s="192">
        <v>2013</v>
      </c>
      <c r="D790" s="197">
        <v>1900</v>
      </c>
      <c r="E790" s="182"/>
      <c r="F790" s="182"/>
    </row>
    <row r="791" spans="1:6" s="213" customFormat="1" ht="26.25" customHeight="1" x14ac:dyDescent="0.2">
      <c r="A791" s="192">
        <v>6</v>
      </c>
      <c r="B791" s="257" t="s">
        <v>1446</v>
      </c>
      <c r="C791" s="192">
        <v>2013</v>
      </c>
      <c r="D791" s="197">
        <v>1450</v>
      </c>
      <c r="E791" s="182"/>
      <c r="F791" s="182"/>
    </row>
    <row r="792" spans="1:6" s="213" customFormat="1" ht="26.25" customHeight="1" x14ac:dyDescent="0.2">
      <c r="A792" s="192">
        <v>7</v>
      </c>
      <c r="B792" s="257" t="s">
        <v>1465</v>
      </c>
      <c r="C792" s="192">
        <v>2013</v>
      </c>
      <c r="D792" s="197">
        <v>1569</v>
      </c>
      <c r="E792" s="182"/>
      <c r="F792" s="182"/>
    </row>
    <row r="793" spans="1:6" s="213" customFormat="1" ht="26.25" customHeight="1" x14ac:dyDescent="0.2">
      <c r="A793" s="192">
        <v>8</v>
      </c>
      <c r="B793" s="257" t="s">
        <v>1443</v>
      </c>
      <c r="C793" s="192">
        <v>2017</v>
      </c>
      <c r="D793" s="197">
        <v>2990</v>
      </c>
    </row>
    <row r="794" spans="1:6" s="213" customFormat="1" ht="26.25" customHeight="1" x14ac:dyDescent="0.2">
      <c r="A794" s="192">
        <v>9</v>
      </c>
      <c r="B794" s="257" t="s">
        <v>1499</v>
      </c>
      <c r="C794" s="192">
        <v>2014</v>
      </c>
      <c r="D794" s="197">
        <v>549</v>
      </c>
    </row>
    <row r="795" spans="1:6" s="213" customFormat="1" ht="26.25" customHeight="1" x14ac:dyDescent="0.2">
      <c r="A795" s="192"/>
      <c r="B795" s="204" t="s">
        <v>475</v>
      </c>
      <c r="C795" s="203"/>
      <c r="D795" s="205">
        <f>SUM(D775:D794)</f>
        <v>53693.2</v>
      </c>
    </row>
    <row r="796" spans="1:6" s="213" customFormat="1" ht="26.25" customHeight="1" x14ac:dyDescent="0.2">
      <c r="C796" s="212"/>
    </row>
    <row r="797" spans="1:6" s="213" customFormat="1" ht="26.25" customHeight="1" x14ac:dyDescent="0.2">
      <c r="A797" s="539" t="s">
        <v>136</v>
      </c>
      <c r="B797" s="539"/>
      <c r="C797" s="539"/>
      <c r="D797" s="539"/>
    </row>
    <row r="798" spans="1:6" s="213" customFormat="1" ht="26.25" customHeight="1" x14ac:dyDescent="0.2">
      <c r="A798" s="541" t="s">
        <v>1035</v>
      </c>
      <c r="B798" s="541"/>
      <c r="C798" s="541"/>
      <c r="D798" s="541"/>
    </row>
    <row r="799" spans="1:6" s="213" customFormat="1" ht="26.25" customHeight="1" x14ac:dyDescent="0.2">
      <c r="A799" s="222">
        <v>1</v>
      </c>
      <c r="B799" s="223" t="s">
        <v>1407</v>
      </c>
      <c r="C799" s="222">
        <v>2013</v>
      </c>
      <c r="D799" s="224">
        <v>1817</v>
      </c>
    </row>
    <row r="800" spans="1:6" s="213" customFormat="1" ht="26.25" customHeight="1" x14ac:dyDescent="0.2">
      <c r="A800" s="222">
        <v>2</v>
      </c>
      <c r="B800" s="223" t="s">
        <v>1500</v>
      </c>
      <c r="C800" s="222">
        <v>2016</v>
      </c>
      <c r="D800" s="224">
        <v>5070</v>
      </c>
    </row>
    <row r="801" spans="1:4" s="213" customFormat="1" ht="26.25" customHeight="1" x14ac:dyDescent="0.2">
      <c r="A801" s="192">
        <v>3</v>
      </c>
      <c r="B801" s="196" t="s">
        <v>1407</v>
      </c>
      <c r="C801" s="192">
        <v>2013</v>
      </c>
      <c r="D801" s="197">
        <v>1615</v>
      </c>
    </row>
    <row r="802" spans="1:4" s="213" customFormat="1" ht="26.25" customHeight="1" x14ac:dyDescent="0.2">
      <c r="A802" s="192">
        <v>4</v>
      </c>
      <c r="B802" s="196" t="s">
        <v>1501</v>
      </c>
      <c r="C802" s="192">
        <v>2015</v>
      </c>
      <c r="D802" s="197">
        <v>4228</v>
      </c>
    </row>
    <row r="803" spans="1:4" s="213" customFormat="1" ht="26.25" customHeight="1" x14ac:dyDescent="0.2">
      <c r="A803" s="192">
        <v>5</v>
      </c>
      <c r="B803" s="223" t="s">
        <v>1502</v>
      </c>
      <c r="C803" s="192">
        <v>2018</v>
      </c>
      <c r="D803" s="197">
        <v>16990</v>
      </c>
    </row>
    <row r="804" spans="1:4" s="213" customFormat="1" ht="26.25" customHeight="1" x14ac:dyDescent="0.2">
      <c r="A804" s="192">
        <v>6</v>
      </c>
      <c r="B804" s="223" t="s">
        <v>1503</v>
      </c>
      <c r="C804" s="192">
        <v>2018</v>
      </c>
      <c r="D804" s="197">
        <v>19750</v>
      </c>
    </row>
    <row r="805" spans="1:4" s="213" customFormat="1" ht="26.25" customHeight="1" x14ac:dyDescent="0.2">
      <c r="A805" s="192"/>
      <c r="B805" s="204" t="s">
        <v>475</v>
      </c>
      <c r="C805" s="203"/>
      <c r="D805" s="205">
        <f>SUM(D799:D804)</f>
        <v>49470</v>
      </c>
    </row>
    <row r="806" spans="1:4" s="213" customFormat="1" ht="26.25" customHeight="1" x14ac:dyDescent="0.2">
      <c r="A806" s="541" t="s">
        <v>1184</v>
      </c>
      <c r="B806" s="541"/>
      <c r="C806" s="541"/>
      <c r="D806" s="541"/>
    </row>
    <row r="807" spans="1:4" s="213" customFormat="1" ht="26.25" customHeight="1" x14ac:dyDescent="0.2">
      <c r="A807" s="192">
        <v>1</v>
      </c>
      <c r="B807" s="196" t="s">
        <v>1504</v>
      </c>
      <c r="C807" s="192">
        <v>2013</v>
      </c>
      <c r="D807" s="197">
        <v>3835.01</v>
      </c>
    </row>
    <row r="808" spans="1:4" s="213" customFormat="1" ht="26.25" customHeight="1" x14ac:dyDescent="0.2">
      <c r="A808" s="192">
        <v>2</v>
      </c>
      <c r="B808" s="196" t="s">
        <v>1505</v>
      </c>
      <c r="C808" s="192">
        <v>2014</v>
      </c>
      <c r="D808" s="197">
        <v>8598</v>
      </c>
    </row>
    <row r="809" spans="1:4" s="213" customFormat="1" ht="26.25" customHeight="1" x14ac:dyDescent="0.2">
      <c r="A809" s="192">
        <v>3</v>
      </c>
      <c r="B809" s="196" t="s">
        <v>1506</v>
      </c>
      <c r="C809" s="192">
        <v>2014</v>
      </c>
      <c r="D809" s="197">
        <v>7470</v>
      </c>
    </row>
    <row r="810" spans="1:4" s="213" customFormat="1" ht="26.25" customHeight="1" x14ac:dyDescent="0.2">
      <c r="A810" s="192">
        <v>4</v>
      </c>
      <c r="B810" s="196" t="s">
        <v>1507</v>
      </c>
      <c r="C810" s="192">
        <v>2015</v>
      </c>
      <c r="D810" s="197">
        <v>2598</v>
      </c>
    </row>
    <row r="811" spans="1:4" s="213" customFormat="1" ht="26.25" customHeight="1" x14ac:dyDescent="0.2">
      <c r="A811" s="192">
        <v>5</v>
      </c>
      <c r="B811" s="196" t="s">
        <v>1508</v>
      </c>
      <c r="C811" s="192">
        <v>2016</v>
      </c>
      <c r="D811" s="197">
        <v>2898</v>
      </c>
    </row>
    <row r="812" spans="1:4" s="213" customFormat="1" ht="26.25" customHeight="1" x14ac:dyDescent="0.2">
      <c r="A812" s="192">
        <v>6</v>
      </c>
      <c r="B812" s="196" t="s">
        <v>1509</v>
      </c>
      <c r="C812" s="192">
        <v>2016</v>
      </c>
      <c r="D812" s="197">
        <v>922.31</v>
      </c>
    </row>
    <row r="813" spans="1:4" s="213" customFormat="1" ht="26.25" customHeight="1" x14ac:dyDescent="0.2">
      <c r="A813" s="192">
        <v>7</v>
      </c>
      <c r="B813" s="196" t="s">
        <v>1510</v>
      </c>
      <c r="C813" s="192">
        <v>2017</v>
      </c>
      <c r="D813" s="197">
        <v>2100</v>
      </c>
    </row>
    <row r="814" spans="1:4" s="213" customFormat="1" ht="26.25" customHeight="1" x14ac:dyDescent="0.2">
      <c r="A814" s="192">
        <v>8</v>
      </c>
      <c r="B814" s="196" t="s">
        <v>1511</v>
      </c>
      <c r="C814" s="192">
        <v>2014</v>
      </c>
      <c r="D814" s="197">
        <v>9600</v>
      </c>
    </row>
    <row r="815" spans="1:4" s="213" customFormat="1" ht="26.25" customHeight="1" x14ac:dyDescent="0.2">
      <c r="A815" s="192">
        <v>9</v>
      </c>
      <c r="B815" s="196" t="s">
        <v>1512</v>
      </c>
      <c r="C815" s="192">
        <v>2015</v>
      </c>
      <c r="D815" s="197">
        <v>679</v>
      </c>
    </row>
    <row r="816" spans="1:4" s="213" customFormat="1" ht="26.25" customHeight="1" x14ac:dyDescent="0.2">
      <c r="A816" s="192">
        <v>10</v>
      </c>
      <c r="B816" s="196" t="s">
        <v>1513</v>
      </c>
      <c r="C816" s="192">
        <v>2015</v>
      </c>
      <c r="D816" s="197">
        <v>980</v>
      </c>
    </row>
    <row r="817" spans="1:4" s="213" customFormat="1" ht="26.25" customHeight="1" x14ac:dyDescent="0.2">
      <c r="A817" s="192">
        <v>11</v>
      </c>
      <c r="B817" s="196" t="s">
        <v>1514</v>
      </c>
      <c r="C817" s="192">
        <v>2015</v>
      </c>
      <c r="D817" s="197">
        <v>2669</v>
      </c>
    </row>
    <row r="818" spans="1:4" s="213" customFormat="1" ht="26.25" customHeight="1" x14ac:dyDescent="0.2">
      <c r="A818" s="192">
        <v>12</v>
      </c>
      <c r="B818" s="196" t="s">
        <v>1515</v>
      </c>
      <c r="C818" s="192">
        <v>2016</v>
      </c>
      <c r="D818" s="197">
        <v>1938</v>
      </c>
    </row>
    <row r="819" spans="1:4" s="213" customFormat="1" ht="26.25" customHeight="1" x14ac:dyDescent="0.2">
      <c r="A819" s="192">
        <v>13</v>
      </c>
      <c r="B819" s="196" t="s">
        <v>1516</v>
      </c>
      <c r="C819" s="192">
        <v>2017</v>
      </c>
      <c r="D819" s="197">
        <v>1860</v>
      </c>
    </row>
    <row r="820" spans="1:4" s="213" customFormat="1" ht="26.25" customHeight="1" x14ac:dyDescent="0.2">
      <c r="A820" s="192">
        <v>14</v>
      </c>
      <c r="B820" s="196" t="s">
        <v>1517</v>
      </c>
      <c r="C820" s="192">
        <v>2013</v>
      </c>
      <c r="D820" s="197">
        <v>1825</v>
      </c>
    </row>
    <row r="821" spans="1:4" s="213" customFormat="1" ht="26.25" customHeight="1" x14ac:dyDescent="0.2">
      <c r="A821" s="192">
        <v>15</v>
      </c>
      <c r="B821" s="196" t="s">
        <v>1518</v>
      </c>
      <c r="C821" s="192">
        <v>2013</v>
      </c>
      <c r="D821" s="197">
        <v>1482.7</v>
      </c>
    </row>
    <row r="822" spans="1:4" s="213" customFormat="1" ht="26.25" customHeight="1" x14ac:dyDescent="0.2">
      <c r="A822" s="192">
        <v>16</v>
      </c>
      <c r="B822" s="196" t="s">
        <v>1519</v>
      </c>
      <c r="C822" s="192">
        <v>2015</v>
      </c>
      <c r="D822" s="197">
        <v>1463.7</v>
      </c>
    </row>
    <row r="823" spans="1:4" s="213" customFormat="1" ht="26.25" customHeight="1" x14ac:dyDescent="0.2">
      <c r="A823" s="192">
        <v>17</v>
      </c>
      <c r="B823" s="196" t="s">
        <v>1520</v>
      </c>
      <c r="C823" s="192">
        <v>2015</v>
      </c>
      <c r="D823" s="197">
        <v>1546.11</v>
      </c>
    </row>
    <row r="824" spans="1:4" s="213" customFormat="1" ht="26.25" customHeight="1" x14ac:dyDescent="0.2">
      <c r="A824" s="192">
        <v>18</v>
      </c>
      <c r="B824" s="196" t="s">
        <v>1521</v>
      </c>
      <c r="C824" s="192">
        <v>2016</v>
      </c>
      <c r="D824" s="197">
        <v>5874.8</v>
      </c>
    </row>
    <row r="825" spans="1:4" s="213" customFormat="1" ht="26.25" customHeight="1" x14ac:dyDescent="0.2">
      <c r="A825" s="192">
        <v>19</v>
      </c>
      <c r="B825" s="196" t="s">
        <v>1522</v>
      </c>
      <c r="C825" s="192">
        <v>2016</v>
      </c>
      <c r="D825" s="197">
        <v>1548.98</v>
      </c>
    </row>
    <row r="826" spans="1:4" s="213" customFormat="1" ht="26.25" customHeight="1" x14ac:dyDescent="0.2">
      <c r="A826" s="192">
        <v>20</v>
      </c>
      <c r="B826" s="196" t="s">
        <v>1523</v>
      </c>
      <c r="C826" s="192">
        <v>2016</v>
      </c>
      <c r="D826" s="197">
        <v>2419</v>
      </c>
    </row>
    <row r="827" spans="1:4" s="213" customFormat="1" ht="26.25" customHeight="1" x14ac:dyDescent="0.2">
      <c r="A827" s="192">
        <v>21</v>
      </c>
      <c r="B827" s="196" t="s">
        <v>1524</v>
      </c>
      <c r="C827" s="192">
        <v>2015</v>
      </c>
      <c r="D827" s="197">
        <v>1438</v>
      </c>
    </row>
    <row r="828" spans="1:4" s="213" customFormat="1" ht="26.25" customHeight="1" x14ac:dyDescent="0.2">
      <c r="A828" s="192">
        <v>22</v>
      </c>
      <c r="B828" s="196" t="s">
        <v>1525</v>
      </c>
      <c r="C828" s="192">
        <v>2015</v>
      </c>
      <c r="D828" s="197">
        <v>2898</v>
      </c>
    </row>
    <row r="829" spans="1:4" s="213" customFormat="1" ht="26.25" customHeight="1" x14ac:dyDescent="0.2">
      <c r="A829" s="192">
        <v>23</v>
      </c>
      <c r="B829" s="196" t="s">
        <v>1526</v>
      </c>
      <c r="C829" s="192">
        <v>2015</v>
      </c>
      <c r="D829" s="197">
        <v>1300</v>
      </c>
    </row>
    <row r="830" spans="1:4" s="213" customFormat="1" ht="26.25" customHeight="1" x14ac:dyDescent="0.2">
      <c r="A830" s="192">
        <v>24</v>
      </c>
      <c r="B830" s="196" t="s">
        <v>1527</v>
      </c>
      <c r="C830" s="192">
        <v>2015</v>
      </c>
      <c r="D830" s="197">
        <v>3487.05</v>
      </c>
    </row>
    <row r="831" spans="1:4" s="213" customFormat="1" ht="26.25" customHeight="1" x14ac:dyDescent="0.2">
      <c r="A831" s="192">
        <v>25</v>
      </c>
      <c r="B831" s="196" t="s">
        <v>1528</v>
      </c>
      <c r="C831" s="192">
        <v>2017</v>
      </c>
      <c r="D831" s="197">
        <v>2890.5</v>
      </c>
    </row>
    <row r="832" spans="1:4" s="213" customFormat="1" ht="26.25" customHeight="1" x14ac:dyDescent="0.2">
      <c r="A832" s="192">
        <v>26</v>
      </c>
      <c r="B832" s="196" t="s">
        <v>1528</v>
      </c>
      <c r="C832" s="192">
        <v>2017</v>
      </c>
      <c r="D832" s="197">
        <v>2232.41</v>
      </c>
    </row>
    <row r="833" spans="1:6" s="213" customFormat="1" ht="26.25" customHeight="1" x14ac:dyDescent="0.2">
      <c r="A833" s="192">
        <v>27</v>
      </c>
      <c r="B833" s="196" t="s">
        <v>1529</v>
      </c>
      <c r="C833" s="192">
        <v>2017</v>
      </c>
      <c r="D833" s="197">
        <v>2450</v>
      </c>
    </row>
    <row r="834" spans="1:6" s="213" customFormat="1" ht="26.25" customHeight="1" x14ac:dyDescent="0.2">
      <c r="A834" s="192">
        <v>28</v>
      </c>
      <c r="B834" s="196" t="s">
        <v>1530</v>
      </c>
      <c r="C834" s="192">
        <v>2017</v>
      </c>
      <c r="D834" s="197">
        <v>1959.36</v>
      </c>
    </row>
    <row r="835" spans="1:6" ht="26.25" customHeight="1" x14ac:dyDescent="0.2">
      <c r="A835" s="192">
        <v>29</v>
      </c>
      <c r="B835" s="196" t="s">
        <v>1531</v>
      </c>
      <c r="C835" s="192">
        <v>2017</v>
      </c>
      <c r="D835" s="197">
        <v>1820.01</v>
      </c>
      <c r="E835" s="213"/>
      <c r="F835" s="213"/>
    </row>
    <row r="836" spans="1:6" ht="26.25" customHeight="1" x14ac:dyDescent="0.2">
      <c r="A836" s="192">
        <v>30</v>
      </c>
      <c r="B836" s="196" t="s">
        <v>1532</v>
      </c>
      <c r="C836" s="192">
        <v>2018</v>
      </c>
      <c r="D836" s="197">
        <v>2002</v>
      </c>
      <c r="E836" s="213"/>
      <c r="F836" s="213"/>
    </row>
    <row r="837" spans="1:6" s="213" customFormat="1" ht="26.25" customHeight="1" x14ac:dyDescent="0.2">
      <c r="A837" s="192">
        <v>31</v>
      </c>
      <c r="B837" s="196" t="s">
        <v>1533</v>
      </c>
      <c r="C837" s="192">
        <v>2018</v>
      </c>
      <c r="D837" s="197">
        <v>2829</v>
      </c>
    </row>
    <row r="838" spans="1:6" s="213" customFormat="1" ht="26.25" customHeight="1" x14ac:dyDescent="0.2">
      <c r="A838" s="192">
        <v>32</v>
      </c>
      <c r="B838" s="196" t="s">
        <v>1509</v>
      </c>
      <c r="C838" s="192">
        <v>2019</v>
      </c>
      <c r="D838" s="197">
        <v>1799</v>
      </c>
    </row>
    <row r="839" spans="1:6" s="213" customFormat="1" ht="26.25" customHeight="1" x14ac:dyDescent="0.2">
      <c r="A839" s="192"/>
      <c r="B839" s="204" t="s">
        <v>475</v>
      </c>
      <c r="C839" s="203"/>
      <c r="D839" s="205">
        <f>SUM(D807:D838)</f>
        <v>89412.940000000017</v>
      </c>
    </row>
    <row r="840" spans="1:6" s="213" customFormat="1" ht="26.25" customHeight="1" x14ac:dyDescent="0.2">
      <c r="A840" s="181"/>
      <c r="B840" s="182"/>
      <c r="C840" s="181"/>
      <c r="D840" s="183"/>
      <c r="E840" s="182"/>
      <c r="F840" s="182"/>
    </row>
    <row r="841" spans="1:6" s="213" customFormat="1" ht="26.25" customHeight="1" x14ac:dyDescent="0.2">
      <c r="A841" s="539" t="s">
        <v>143</v>
      </c>
      <c r="B841" s="539"/>
      <c r="C841" s="539"/>
      <c r="D841" s="539"/>
      <c r="E841" s="182"/>
      <c r="F841" s="182"/>
    </row>
    <row r="842" spans="1:6" s="213" customFormat="1" ht="26.25" customHeight="1" x14ac:dyDescent="0.2">
      <c r="A842" s="541" t="s">
        <v>1035</v>
      </c>
      <c r="B842" s="541"/>
      <c r="C842" s="541"/>
      <c r="D842" s="541"/>
    </row>
    <row r="843" spans="1:6" s="213" customFormat="1" ht="26.25" customHeight="1" x14ac:dyDescent="0.2">
      <c r="A843" s="222">
        <v>1</v>
      </c>
      <c r="B843" s="223" t="s">
        <v>1534</v>
      </c>
      <c r="C843" s="222">
        <v>2013</v>
      </c>
      <c r="D843" s="256">
        <f>4*2048</f>
        <v>8192</v>
      </c>
    </row>
    <row r="844" spans="1:6" s="213" customFormat="1" ht="26.25" customHeight="1" x14ac:dyDescent="0.2">
      <c r="A844" s="192">
        <v>2</v>
      </c>
      <c r="B844" s="223" t="s">
        <v>1535</v>
      </c>
      <c r="C844" s="192">
        <v>2013</v>
      </c>
      <c r="D844" s="235">
        <f>4*1769</f>
        <v>7076</v>
      </c>
    </row>
    <row r="845" spans="1:6" s="213" customFormat="1" ht="26.25" customHeight="1" x14ac:dyDescent="0.2">
      <c r="A845" s="192">
        <v>3</v>
      </c>
      <c r="B845" s="223" t="s">
        <v>1349</v>
      </c>
      <c r="C845" s="192">
        <v>2013</v>
      </c>
      <c r="D845" s="197">
        <v>2000</v>
      </c>
    </row>
    <row r="846" spans="1:6" s="213" customFormat="1" ht="26.25" customHeight="1" x14ac:dyDescent="0.2">
      <c r="A846" s="192">
        <v>4</v>
      </c>
      <c r="B846" s="223" t="s">
        <v>1349</v>
      </c>
      <c r="C846" s="192">
        <v>2014</v>
      </c>
      <c r="D846" s="197">
        <v>3464</v>
      </c>
    </row>
    <row r="847" spans="1:6" s="213" customFormat="1" ht="26.25" customHeight="1" x14ac:dyDescent="0.2">
      <c r="A847" s="192">
        <v>5</v>
      </c>
      <c r="B847" s="223" t="s">
        <v>1349</v>
      </c>
      <c r="C847" s="192">
        <v>2015</v>
      </c>
      <c r="D847" s="197">
        <v>2100</v>
      </c>
    </row>
    <row r="848" spans="1:6" s="213" customFormat="1" ht="26.25" customHeight="1" x14ac:dyDescent="0.2">
      <c r="A848" s="192">
        <v>6</v>
      </c>
      <c r="B848" s="223" t="s">
        <v>1536</v>
      </c>
      <c r="C848" s="192">
        <v>2015</v>
      </c>
      <c r="D848" s="235">
        <f>2*2100</f>
        <v>4200</v>
      </c>
    </row>
    <row r="849" spans="1:6" s="213" customFormat="1" ht="26.25" customHeight="1" x14ac:dyDescent="0.2">
      <c r="A849" s="222">
        <v>7</v>
      </c>
      <c r="B849" s="196" t="s">
        <v>1407</v>
      </c>
      <c r="C849" s="192">
        <v>2016</v>
      </c>
      <c r="D849" s="197">
        <v>1750</v>
      </c>
    </row>
    <row r="850" spans="1:6" s="213" customFormat="1" ht="26.25" customHeight="1" x14ac:dyDescent="0.2">
      <c r="A850" s="192">
        <v>8</v>
      </c>
      <c r="B850" s="196" t="s">
        <v>1407</v>
      </c>
      <c r="C850" s="192">
        <v>2016</v>
      </c>
      <c r="D850" s="197">
        <v>2000</v>
      </c>
    </row>
    <row r="851" spans="1:6" ht="26.25" customHeight="1" x14ac:dyDescent="0.2">
      <c r="A851" s="192">
        <v>9</v>
      </c>
      <c r="B851" s="196" t="s">
        <v>1407</v>
      </c>
      <c r="C851" s="192">
        <v>2016</v>
      </c>
      <c r="D851" s="197">
        <v>1390</v>
      </c>
      <c r="E851" s="213"/>
      <c r="F851" s="213"/>
    </row>
    <row r="852" spans="1:6" ht="26.25" customHeight="1" x14ac:dyDescent="0.2">
      <c r="A852" s="192">
        <v>10</v>
      </c>
      <c r="B852" s="196" t="s">
        <v>1349</v>
      </c>
      <c r="C852" s="192">
        <v>2017</v>
      </c>
      <c r="D852" s="197">
        <v>2000</v>
      </c>
      <c r="E852" s="213"/>
      <c r="F852" s="213"/>
    </row>
    <row r="853" spans="1:6" ht="26.25" customHeight="1" x14ac:dyDescent="0.2">
      <c r="A853" s="192">
        <v>11</v>
      </c>
      <c r="B853" s="196" t="s">
        <v>1537</v>
      </c>
      <c r="C853" s="192">
        <v>2015</v>
      </c>
      <c r="D853" s="197">
        <v>2521.5</v>
      </c>
      <c r="E853" s="213"/>
      <c r="F853" s="213"/>
    </row>
    <row r="854" spans="1:6" ht="26.25" customHeight="1" x14ac:dyDescent="0.2">
      <c r="A854" s="192">
        <v>12</v>
      </c>
      <c r="B854" s="196" t="s">
        <v>1538</v>
      </c>
      <c r="C854" s="192">
        <v>2017</v>
      </c>
      <c r="D854" s="197">
        <v>2460</v>
      </c>
      <c r="E854" s="213"/>
      <c r="F854" s="213"/>
    </row>
    <row r="855" spans="1:6" ht="26.25" customHeight="1" x14ac:dyDescent="0.2">
      <c r="A855" s="222">
        <v>13</v>
      </c>
      <c r="B855" s="196" t="s">
        <v>1528</v>
      </c>
      <c r="C855" s="192">
        <v>2015</v>
      </c>
      <c r="D855" s="197">
        <v>1194</v>
      </c>
      <c r="E855" s="213"/>
      <c r="F855" s="213"/>
    </row>
    <row r="856" spans="1:6" ht="26.25" customHeight="1" x14ac:dyDescent="0.2">
      <c r="A856" s="192">
        <v>14</v>
      </c>
      <c r="B856" s="196" t="s">
        <v>1539</v>
      </c>
      <c r="C856" s="192">
        <v>2016</v>
      </c>
      <c r="D856" s="235">
        <f>2*2691</f>
        <v>5382</v>
      </c>
    </row>
    <row r="857" spans="1:6" ht="26.25" customHeight="1" x14ac:dyDescent="0.2">
      <c r="A857" s="192">
        <v>15</v>
      </c>
      <c r="B857" s="196" t="s">
        <v>1528</v>
      </c>
      <c r="C857" s="192">
        <v>2016</v>
      </c>
      <c r="D857" s="197">
        <v>1934</v>
      </c>
    </row>
    <row r="858" spans="1:6" ht="26.25" customHeight="1" x14ac:dyDescent="0.2">
      <c r="A858" s="192">
        <v>16</v>
      </c>
      <c r="B858" s="196" t="s">
        <v>1540</v>
      </c>
      <c r="C858" s="192">
        <v>2016</v>
      </c>
      <c r="D858" s="197">
        <v>2500</v>
      </c>
    </row>
    <row r="859" spans="1:6" ht="26.25" customHeight="1" x14ac:dyDescent="0.2">
      <c r="A859" s="192">
        <v>17</v>
      </c>
      <c r="B859" s="196" t="s">
        <v>1541</v>
      </c>
      <c r="C859" s="192">
        <v>2013</v>
      </c>
      <c r="D859" s="197">
        <v>455.1</v>
      </c>
    </row>
    <row r="860" spans="1:6" s="213" customFormat="1" ht="26.25" customHeight="1" x14ac:dyDescent="0.2">
      <c r="A860" s="192">
        <v>18</v>
      </c>
      <c r="B860" s="196" t="s">
        <v>1541</v>
      </c>
      <c r="C860" s="192">
        <v>2015</v>
      </c>
      <c r="D860" s="197">
        <v>600</v>
      </c>
      <c r="E860" s="182"/>
      <c r="F860" s="182"/>
    </row>
    <row r="861" spans="1:6" s="213" customFormat="1" ht="26.25" customHeight="1" x14ac:dyDescent="0.2">
      <c r="A861" s="222">
        <v>19</v>
      </c>
      <c r="B861" s="196" t="s">
        <v>1356</v>
      </c>
      <c r="C861" s="192">
        <v>2013</v>
      </c>
      <c r="D861" s="197">
        <v>750</v>
      </c>
      <c r="E861" s="182"/>
      <c r="F861" s="182"/>
    </row>
    <row r="862" spans="1:6" s="213" customFormat="1" ht="26.25" customHeight="1" x14ac:dyDescent="0.2">
      <c r="A862" s="192">
        <v>20</v>
      </c>
      <c r="B862" s="196" t="s">
        <v>1356</v>
      </c>
      <c r="C862" s="192">
        <v>2015</v>
      </c>
      <c r="D862" s="197">
        <v>2072.7800000000002</v>
      </c>
      <c r="E862" s="182"/>
      <c r="F862" s="182"/>
    </row>
    <row r="863" spans="1:6" s="213" customFormat="1" ht="26.25" customHeight="1" x14ac:dyDescent="0.2">
      <c r="A863" s="192">
        <v>21</v>
      </c>
      <c r="B863" s="196" t="s">
        <v>1542</v>
      </c>
      <c r="C863" s="192">
        <v>2015</v>
      </c>
      <c r="D863" s="197">
        <v>1529.1</v>
      </c>
      <c r="E863" s="182"/>
      <c r="F863" s="182"/>
    </row>
    <row r="864" spans="1:6" s="213" customFormat="1" ht="26.25" customHeight="1" x14ac:dyDescent="0.2">
      <c r="A864" s="192">
        <v>22</v>
      </c>
      <c r="B864" s="196" t="s">
        <v>1291</v>
      </c>
      <c r="C864" s="192">
        <v>2015</v>
      </c>
      <c r="D864" s="197">
        <v>2230</v>
      </c>
      <c r="E864" s="182"/>
      <c r="F864" s="182"/>
    </row>
    <row r="865" spans="1:4" s="213" customFormat="1" ht="26.25" customHeight="1" x14ac:dyDescent="0.2">
      <c r="A865" s="192">
        <v>23</v>
      </c>
      <c r="B865" s="196" t="s">
        <v>1543</v>
      </c>
      <c r="C865" s="192">
        <v>2016</v>
      </c>
      <c r="D865" s="235">
        <f>5*1439.1</f>
        <v>7195.5</v>
      </c>
    </row>
    <row r="866" spans="1:4" s="213" customFormat="1" ht="26.25" customHeight="1" x14ac:dyDescent="0.2">
      <c r="A866" s="192">
        <v>24</v>
      </c>
      <c r="B866" s="196" t="s">
        <v>1544</v>
      </c>
      <c r="C866" s="192">
        <v>2014</v>
      </c>
      <c r="D866" s="197">
        <v>9488</v>
      </c>
    </row>
    <row r="867" spans="1:4" s="213" customFormat="1" ht="26.25" customHeight="1" x14ac:dyDescent="0.2">
      <c r="A867" s="222">
        <v>25</v>
      </c>
      <c r="B867" s="196" t="s">
        <v>1545</v>
      </c>
      <c r="C867" s="192">
        <v>2014</v>
      </c>
      <c r="D867" s="197">
        <v>1100</v>
      </c>
    </row>
    <row r="868" spans="1:4" s="213" customFormat="1" ht="26.25" customHeight="1" x14ac:dyDescent="0.2">
      <c r="A868" s="192">
        <v>26</v>
      </c>
      <c r="B868" s="196" t="s">
        <v>1492</v>
      </c>
      <c r="C868" s="192">
        <v>2018</v>
      </c>
      <c r="D868" s="235">
        <f>2*650</f>
        <v>1300</v>
      </c>
    </row>
    <row r="869" spans="1:4" s="213" customFormat="1" ht="26.25" customHeight="1" x14ac:dyDescent="0.2">
      <c r="A869" s="192">
        <v>27</v>
      </c>
      <c r="B869" s="196" t="s">
        <v>1541</v>
      </c>
      <c r="C869" s="192">
        <v>2018</v>
      </c>
      <c r="D869" s="197">
        <v>300</v>
      </c>
    </row>
    <row r="870" spans="1:4" s="213" customFormat="1" ht="26.25" customHeight="1" x14ac:dyDescent="0.2">
      <c r="A870" s="192">
        <v>28</v>
      </c>
      <c r="B870" s="196" t="s">
        <v>1546</v>
      </c>
      <c r="C870" s="192">
        <v>2017</v>
      </c>
      <c r="D870" s="235">
        <f>11*645</f>
        <v>7095</v>
      </c>
    </row>
    <row r="871" spans="1:4" s="213" customFormat="1" ht="26.25" customHeight="1" x14ac:dyDescent="0.2">
      <c r="A871" s="192">
        <v>29</v>
      </c>
      <c r="B871" s="196" t="s">
        <v>1492</v>
      </c>
      <c r="C871" s="192">
        <v>2018</v>
      </c>
      <c r="D871" s="235">
        <v>2290</v>
      </c>
    </row>
    <row r="872" spans="1:4" s="213" customFormat="1" ht="26.25" customHeight="1" x14ac:dyDescent="0.2">
      <c r="A872" s="192">
        <v>30</v>
      </c>
      <c r="B872" s="196" t="s">
        <v>1407</v>
      </c>
      <c r="C872" s="192">
        <v>2018</v>
      </c>
      <c r="D872" s="235">
        <v>680</v>
      </c>
    </row>
    <row r="873" spans="1:4" s="213" customFormat="1" ht="26.25" customHeight="1" x14ac:dyDescent="0.2">
      <c r="A873" s="222">
        <v>31</v>
      </c>
      <c r="B873" s="196" t="s">
        <v>1547</v>
      </c>
      <c r="C873" s="192">
        <v>2017</v>
      </c>
      <c r="D873" s="235">
        <f>11*335</f>
        <v>3685</v>
      </c>
    </row>
    <row r="874" spans="1:4" s="213" customFormat="1" ht="26.25" customHeight="1" x14ac:dyDescent="0.2">
      <c r="A874" s="192">
        <v>32</v>
      </c>
      <c r="B874" s="196" t="s">
        <v>1548</v>
      </c>
      <c r="C874" s="192">
        <v>2018</v>
      </c>
      <c r="D874" s="235">
        <f>2*8750</f>
        <v>17500</v>
      </c>
    </row>
    <row r="875" spans="1:4" s="213" customFormat="1" ht="26.25" customHeight="1" x14ac:dyDescent="0.2">
      <c r="A875" s="192">
        <v>33</v>
      </c>
      <c r="B875" s="196" t="s">
        <v>1549</v>
      </c>
      <c r="C875" s="192">
        <v>2018</v>
      </c>
      <c r="D875" s="235">
        <v>7000</v>
      </c>
    </row>
    <row r="876" spans="1:4" s="213" customFormat="1" ht="26.25" customHeight="1" x14ac:dyDescent="0.2">
      <c r="A876" s="192">
        <v>34</v>
      </c>
      <c r="B876" s="196" t="s">
        <v>1528</v>
      </c>
      <c r="C876" s="192">
        <v>2018</v>
      </c>
      <c r="D876" s="235">
        <v>3000</v>
      </c>
    </row>
    <row r="877" spans="1:4" s="213" customFormat="1" ht="26.25" customHeight="1" x14ac:dyDescent="0.2">
      <c r="A877" s="192"/>
      <c r="B877" s="196" t="s">
        <v>1407</v>
      </c>
      <c r="C877" s="192">
        <v>2018</v>
      </c>
      <c r="D877" s="235">
        <v>1830</v>
      </c>
    </row>
    <row r="878" spans="1:4" s="213" customFormat="1" ht="26.25" customHeight="1" x14ac:dyDescent="0.2">
      <c r="A878" s="192"/>
      <c r="B878" s="196" t="s">
        <v>1407</v>
      </c>
      <c r="C878" s="192">
        <v>2018</v>
      </c>
      <c r="D878" s="235">
        <v>1830</v>
      </c>
    </row>
    <row r="879" spans="1:4" s="213" customFormat="1" ht="26.25" customHeight="1" x14ac:dyDescent="0.2">
      <c r="A879" s="192"/>
      <c r="B879" s="196" t="s">
        <v>1550</v>
      </c>
      <c r="C879" s="192">
        <v>2018</v>
      </c>
      <c r="D879" s="235">
        <v>15150</v>
      </c>
    </row>
    <row r="880" spans="1:4" s="213" customFormat="1" ht="26.25" customHeight="1" x14ac:dyDescent="0.2">
      <c r="A880" s="192"/>
      <c r="B880" s="196" t="s">
        <v>1551</v>
      </c>
      <c r="C880" s="192">
        <v>2018</v>
      </c>
      <c r="D880" s="235">
        <v>3500</v>
      </c>
    </row>
    <row r="881" spans="1:6" s="213" customFormat="1" ht="26.25" customHeight="1" x14ac:dyDescent="0.2">
      <c r="A881" s="192"/>
      <c r="B881" s="196" t="s">
        <v>1542</v>
      </c>
      <c r="C881" s="192">
        <v>2018</v>
      </c>
      <c r="D881" s="235">
        <v>5999</v>
      </c>
    </row>
    <row r="882" spans="1:6" s="213" customFormat="1" ht="26.25" customHeight="1" x14ac:dyDescent="0.2">
      <c r="A882" s="192"/>
      <c r="B882" s="196" t="s">
        <v>1542</v>
      </c>
      <c r="C882" s="192">
        <v>2018</v>
      </c>
      <c r="D882" s="235">
        <v>5999</v>
      </c>
    </row>
    <row r="883" spans="1:6" s="213" customFormat="1" ht="26.25" customHeight="1" x14ac:dyDescent="0.2">
      <c r="A883" s="192"/>
      <c r="B883" s="196" t="s">
        <v>1291</v>
      </c>
      <c r="C883" s="192">
        <v>2018</v>
      </c>
      <c r="D883" s="235">
        <v>2799</v>
      </c>
    </row>
    <row r="884" spans="1:6" s="213" customFormat="1" ht="26.25" customHeight="1" x14ac:dyDescent="0.2">
      <c r="A884" s="192"/>
      <c r="B884" s="196" t="s">
        <v>1407</v>
      </c>
      <c r="C884" s="192">
        <v>2019</v>
      </c>
      <c r="D884" s="235">
        <v>2295</v>
      </c>
    </row>
    <row r="885" spans="1:6" s="213" customFormat="1" ht="26.25" customHeight="1" x14ac:dyDescent="0.2">
      <c r="A885" s="192"/>
      <c r="B885" s="196" t="s">
        <v>1407</v>
      </c>
      <c r="C885" s="192">
        <v>2018</v>
      </c>
      <c r="D885" s="235">
        <v>650</v>
      </c>
    </row>
    <row r="886" spans="1:6" s="213" customFormat="1" ht="26.25" customHeight="1" x14ac:dyDescent="0.2">
      <c r="A886" s="192"/>
      <c r="B886" s="196" t="s">
        <v>1407</v>
      </c>
      <c r="C886" s="192">
        <v>2018</v>
      </c>
      <c r="D886" s="235">
        <v>650</v>
      </c>
    </row>
    <row r="887" spans="1:6" s="213" customFormat="1" ht="26.25" customHeight="1" x14ac:dyDescent="0.2">
      <c r="A887" s="192"/>
      <c r="B887" s="196" t="s">
        <v>1549</v>
      </c>
      <c r="C887" s="192">
        <v>2019</v>
      </c>
      <c r="D887" s="235">
        <v>7200</v>
      </c>
    </row>
    <row r="888" spans="1:6" s="213" customFormat="1" ht="26.25" customHeight="1" x14ac:dyDescent="0.2">
      <c r="A888" s="192"/>
      <c r="B888" s="196" t="s">
        <v>1552</v>
      </c>
      <c r="C888" s="192">
        <v>2018</v>
      </c>
      <c r="D888" s="235">
        <v>31088.83</v>
      </c>
    </row>
    <row r="889" spans="1:6" s="213" customFormat="1" ht="26.25" customHeight="1" x14ac:dyDescent="0.2">
      <c r="A889" s="192"/>
      <c r="B889" s="196" t="s">
        <v>1472</v>
      </c>
      <c r="C889" s="192">
        <v>2018</v>
      </c>
      <c r="D889" s="235">
        <v>4001.6</v>
      </c>
    </row>
    <row r="890" spans="1:6" s="213" customFormat="1" ht="26.25" customHeight="1" x14ac:dyDescent="0.2">
      <c r="A890" s="192"/>
      <c r="B890" s="204" t="s">
        <v>475</v>
      </c>
      <c r="C890" s="203"/>
      <c r="D890" s="260">
        <f>SUM(D843:D889)</f>
        <v>201426.41</v>
      </c>
    </row>
    <row r="891" spans="1:6" s="213" customFormat="1" ht="26.25" customHeight="1" x14ac:dyDescent="0.2">
      <c r="A891" s="541" t="s">
        <v>1184</v>
      </c>
      <c r="B891" s="541"/>
      <c r="C891" s="541"/>
      <c r="D891" s="541"/>
    </row>
    <row r="892" spans="1:6" s="213" customFormat="1" ht="26.25" customHeight="1" x14ac:dyDescent="0.2">
      <c r="A892" s="192">
        <v>1</v>
      </c>
      <c r="B892" s="196" t="s">
        <v>1358</v>
      </c>
      <c r="C892" s="192">
        <v>2013</v>
      </c>
      <c r="D892" s="197">
        <v>2000</v>
      </c>
    </row>
    <row r="893" spans="1:6" ht="26.25" customHeight="1" x14ac:dyDescent="0.2">
      <c r="A893" s="192">
        <v>2</v>
      </c>
      <c r="B893" s="196" t="s">
        <v>1358</v>
      </c>
      <c r="C893" s="192">
        <v>2013</v>
      </c>
      <c r="D893" s="197">
        <v>2950</v>
      </c>
      <c r="E893" s="213"/>
      <c r="F893" s="213"/>
    </row>
    <row r="894" spans="1:6" ht="26.25" customHeight="1" x14ac:dyDescent="0.2">
      <c r="A894" s="192">
        <v>3</v>
      </c>
      <c r="B894" s="196" t="s">
        <v>1358</v>
      </c>
      <c r="C894" s="192">
        <v>2014</v>
      </c>
      <c r="D894" s="197">
        <v>400</v>
      </c>
      <c r="E894" s="213"/>
      <c r="F894" s="213"/>
    </row>
    <row r="895" spans="1:6" s="213" customFormat="1" ht="26.25" customHeight="1" x14ac:dyDescent="0.2">
      <c r="A895" s="192">
        <v>4</v>
      </c>
      <c r="B895" s="196" t="s">
        <v>1358</v>
      </c>
      <c r="C895" s="192">
        <v>2014</v>
      </c>
      <c r="D895" s="197">
        <v>400</v>
      </c>
    </row>
    <row r="896" spans="1:6" s="213" customFormat="1" ht="26.25" customHeight="1" x14ac:dyDescent="0.2">
      <c r="A896" s="192">
        <v>5</v>
      </c>
      <c r="B896" s="196" t="s">
        <v>1358</v>
      </c>
      <c r="C896" s="192">
        <v>2014</v>
      </c>
      <c r="D896" s="197">
        <v>400</v>
      </c>
    </row>
    <row r="897" spans="1:6" s="213" customFormat="1" ht="26.25" customHeight="1" x14ac:dyDescent="0.2">
      <c r="A897" s="192">
        <v>6</v>
      </c>
      <c r="B897" s="196" t="s">
        <v>1413</v>
      </c>
      <c r="C897" s="192">
        <v>2014</v>
      </c>
      <c r="D897" s="197">
        <v>1775</v>
      </c>
    </row>
    <row r="898" spans="1:6" s="213" customFormat="1" ht="26.25" customHeight="1" x14ac:dyDescent="0.2">
      <c r="A898" s="192">
        <v>7</v>
      </c>
      <c r="B898" s="196" t="s">
        <v>1358</v>
      </c>
      <c r="C898" s="192">
        <v>2014</v>
      </c>
      <c r="D898" s="197">
        <v>2555.94</v>
      </c>
      <c r="E898" s="182"/>
      <c r="F898" s="182"/>
    </row>
    <row r="899" spans="1:6" s="213" customFormat="1" ht="26.25" customHeight="1" x14ac:dyDescent="0.2">
      <c r="A899" s="192">
        <v>8</v>
      </c>
      <c r="B899" s="196" t="s">
        <v>1358</v>
      </c>
      <c r="C899" s="192">
        <v>2014</v>
      </c>
      <c r="D899" s="235">
        <v>15776</v>
      </c>
      <c r="E899" s="182"/>
      <c r="F899" s="182"/>
    </row>
    <row r="900" spans="1:6" s="213" customFormat="1" ht="26.25" customHeight="1" x14ac:dyDescent="0.2">
      <c r="A900" s="192">
        <v>9</v>
      </c>
      <c r="B900" s="196" t="s">
        <v>1358</v>
      </c>
      <c r="C900" s="192">
        <v>2016</v>
      </c>
      <c r="D900" s="197">
        <v>2400</v>
      </c>
    </row>
    <row r="901" spans="1:6" s="213" customFormat="1" ht="26.25" customHeight="1" x14ac:dyDescent="0.2">
      <c r="A901" s="192">
        <v>10</v>
      </c>
      <c r="B901" s="196" t="s">
        <v>1553</v>
      </c>
      <c r="C901" s="192">
        <v>2015</v>
      </c>
      <c r="D901" s="197">
        <v>500</v>
      </c>
    </row>
    <row r="902" spans="1:6" s="213" customFormat="1" ht="26.25" customHeight="1" x14ac:dyDescent="0.2">
      <c r="A902" s="192">
        <v>11</v>
      </c>
      <c r="B902" s="196" t="s">
        <v>1554</v>
      </c>
      <c r="C902" s="192">
        <v>2015</v>
      </c>
      <c r="D902" s="197">
        <v>1259</v>
      </c>
    </row>
    <row r="903" spans="1:6" s="213" customFormat="1" ht="26.25" customHeight="1" x14ac:dyDescent="0.2">
      <c r="A903" s="192">
        <v>12</v>
      </c>
      <c r="B903" s="196" t="s">
        <v>1555</v>
      </c>
      <c r="C903" s="192">
        <v>2018</v>
      </c>
      <c r="D903" s="235">
        <v>2388</v>
      </c>
    </row>
    <row r="904" spans="1:6" s="213" customFormat="1" ht="26.25" customHeight="1" x14ac:dyDescent="0.2">
      <c r="A904" s="192">
        <v>13</v>
      </c>
      <c r="B904" s="196" t="s">
        <v>1556</v>
      </c>
      <c r="C904" s="192">
        <v>2015</v>
      </c>
      <c r="D904" s="197">
        <v>560</v>
      </c>
    </row>
    <row r="905" spans="1:6" s="213" customFormat="1" ht="26.25" customHeight="1" x14ac:dyDescent="0.2">
      <c r="A905" s="192"/>
      <c r="B905" s="196" t="s">
        <v>1557</v>
      </c>
      <c r="C905" s="192">
        <v>2018</v>
      </c>
      <c r="D905" s="197">
        <v>2698</v>
      </c>
    </row>
    <row r="906" spans="1:6" s="213" customFormat="1" ht="26.25" customHeight="1" x14ac:dyDescent="0.2">
      <c r="A906" s="192"/>
      <c r="B906" s="204" t="s">
        <v>475</v>
      </c>
      <c r="C906" s="203"/>
      <c r="D906" s="205">
        <f>SUM(D892:D905)</f>
        <v>36061.94</v>
      </c>
    </row>
    <row r="907" spans="1:6" s="213" customFormat="1" ht="26.25" customHeight="1" x14ac:dyDescent="0.2">
      <c r="A907" s="541" t="s">
        <v>1231</v>
      </c>
      <c r="B907" s="541"/>
      <c r="C907" s="541"/>
      <c r="D907" s="541"/>
    </row>
    <row r="908" spans="1:6" s="213" customFormat="1" ht="26.25" customHeight="1" x14ac:dyDescent="0.2">
      <c r="A908" s="192">
        <v>1</v>
      </c>
      <c r="B908" s="196" t="s">
        <v>1558</v>
      </c>
      <c r="C908" s="192" t="s">
        <v>1559</v>
      </c>
      <c r="D908" s="197">
        <v>3690</v>
      </c>
    </row>
    <row r="909" spans="1:6" ht="26.25" customHeight="1" x14ac:dyDescent="0.2">
      <c r="A909" s="192">
        <v>2</v>
      </c>
      <c r="B909" s="196" t="s">
        <v>1560</v>
      </c>
      <c r="C909" s="192" t="s">
        <v>1561</v>
      </c>
      <c r="D909" s="197">
        <v>745.38</v>
      </c>
      <c r="E909" s="213"/>
      <c r="F909" s="213"/>
    </row>
    <row r="910" spans="1:6" ht="26.25" customHeight="1" x14ac:dyDescent="0.2">
      <c r="A910" s="192">
        <v>3</v>
      </c>
      <c r="B910" s="196" t="s">
        <v>1562</v>
      </c>
      <c r="C910" s="192">
        <v>2018</v>
      </c>
      <c r="D910" s="235">
        <v>710</v>
      </c>
      <c r="E910" s="213"/>
      <c r="F910" s="213"/>
    </row>
    <row r="911" spans="1:6" s="213" customFormat="1" ht="26.25" customHeight="1" x14ac:dyDescent="0.2">
      <c r="A911" s="192"/>
      <c r="B911" s="204" t="s">
        <v>475</v>
      </c>
      <c r="C911" s="203"/>
      <c r="D911" s="205">
        <f>SUM(D908:D910)</f>
        <v>5145.38</v>
      </c>
    </row>
    <row r="912" spans="1:6" s="213" customFormat="1" ht="26.25" customHeight="1" x14ac:dyDescent="0.2">
      <c r="A912" s="181"/>
      <c r="B912" s="182"/>
      <c r="C912" s="181"/>
      <c r="D912" s="183"/>
    </row>
    <row r="913" spans="1:6" s="213" customFormat="1" ht="26.25" customHeight="1" x14ac:dyDescent="0.2">
      <c r="A913" s="539" t="s">
        <v>147</v>
      </c>
      <c r="B913" s="539"/>
      <c r="C913" s="539"/>
      <c r="D913" s="539"/>
    </row>
    <row r="914" spans="1:6" s="213" customFormat="1" ht="26.25" customHeight="1" x14ac:dyDescent="0.2">
      <c r="A914" s="541" t="s">
        <v>1035</v>
      </c>
      <c r="B914" s="541"/>
      <c r="C914" s="541"/>
      <c r="D914" s="541"/>
      <c r="E914" s="182"/>
      <c r="F914" s="182"/>
    </row>
    <row r="915" spans="1:6" s="213" customFormat="1" ht="26.25" customHeight="1" x14ac:dyDescent="0.2">
      <c r="A915" s="222">
        <v>1</v>
      </c>
      <c r="B915" s="223" t="s">
        <v>1492</v>
      </c>
      <c r="C915" s="222">
        <v>2015</v>
      </c>
      <c r="D915" s="224">
        <v>1400</v>
      </c>
      <c r="E915" s="182"/>
      <c r="F915" s="182"/>
    </row>
    <row r="916" spans="1:6" ht="26.25" customHeight="1" x14ac:dyDescent="0.2">
      <c r="A916" s="192">
        <v>2</v>
      </c>
      <c r="B916" s="196" t="s">
        <v>1492</v>
      </c>
      <c r="C916" s="192">
        <v>2014</v>
      </c>
      <c r="D916" s="197">
        <v>1630</v>
      </c>
      <c r="E916" s="213"/>
      <c r="F916" s="213"/>
    </row>
    <row r="917" spans="1:6" ht="26.25" customHeight="1" x14ac:dyDescent="0.2">
      <c r="A917" s="192">
        <v>3</v>
      </c>
      <c r="B917" s="196" t="s">
        <v>1563</v>
      </c>
      <c r="C917" s="192">
        <v>2015</v>
      </c>
      <c r="D917" s="197">
        <v>1050</v>
      </c>
      <c r="E917" s="213"/>
      <c r="F917" s="213"/>
    </row>
    <row r="918" spans="1:6" ht="26.25" customHeight="1" x14ac:dyDescent="0.2">
      <c r="A918" s="192">
        <v>4</v>
      </c>
      <c r="B918" s="196" t="s">
        <v>1465</v>
      </c>
      <c r="C918" s="192">
        <v>2014</v>
      </c>
      <c r="D918" s="197">
        <v>1489</v>
      </c>
      <c r="E918" s="213"/>
      <c r="F918" s="213"/>
    </row>
    <row r="919" spans="1:6" ht="26.25" customHeight="1" x14ac:dyDescent="0.2">
      <c r="A919" s="192">
        <v>5</v>
      </c>
      <c r="B919" s="196" t="s">
        <v>1465</v>
      </c>
      <c r="C919" s="192">
        <v>2015</v>
      </c>
      <c r="D919" s="197">
        <v>1500</v>
      </c>
      <c r="E919" s="213"/>
      <c r="F919" s="213"/>
    </row>
    <row r="920" spans="1:6" s="213" customFormat="1" ht="26.25" customHeight="1" x14ac:dyDescent="0.2">
      <c r="A920" s="192">
        <v>6</v>
      </c>
      <c r="B920" s="196" t="s">
        <v>1465</v>
      </c>
      <c r="C920" s="192">
        <v>2016</v>
      </c>
      <c r="D920" s="197">
        <v>3000</v>
      </c>
    </row>
    <row r="921" spans="1:6" s="213" customFormat="1" ht="26.25" customHeight="1" x14ac:dyDescent="0.2">
      <c r="A921" s="222">
        <v>7</v>
      </c>
      <c r="B921" s="196" t="s">
        <v>1465</v>
      </c>
      <c r="C921" s="192">
        <v>2017</v>
      </c>
      <c r="D921" s="197">
        <v>1772.36</v>
      </c>
      <c r="E921" s="182"/>
      <c r="F921" s="182"/>
    </row>
    <row r="922" spans="1:6" s="213" customFormat="1" ht="26.25" customHeight="1" x14ac:dyDescent="0.2">
      <c r="A922" s="192">
        <v>8</v>
      </c>
      <c r="B922" s="196" t="s">
        <v>1380</v>
      </c>
      <c r="C922" s="192">
        <v>2016</v>
      </c>
      <c r="D922" s="197">
        <v>660</v>
      </c>
      <c r="E922" s="182"/>
      <c r="F922" s="182"/>
    </row>
    <row r="923" spans="1:6" s="213" customFormat="1" ht="26.25" customHeight="1" x14ac:dyDescent="0.2">
      <c r="A923" s="192">
        <v>9</v>
      </c>
      <c r="B923" s="196" t="s">
        <v>1492</v>
      </c>
      <c r="C923" s="192">
        <v>2013</v>
      </c>
      <c r="D923" s="197">
        <v>1890</v>
      </c>
      <c r="E923" s="182"/>
      <c r="F923" s="182"/>
    </row>
    <row r="924" spans="1:6" s="213" customFormat="1" ht="26.25" customHeight="1" x14ac:dyDescent="0.2">
      <c r="A924" s="192">
        <v>10</v>
      </c>
      <c r="B924" s="196" t="s">
        <v>1492</v>
      </c>
      <c r="C924" s="192">
        <v>2016</v>
      </c>
      <c r="D924" s="197">
        <v>8250</v>
      </c>
      <c r="E924" s="182"/>
      <c r="F924" s="182"/>
    </row>
    <row r="925" spans="1:6" s="213" customFormat="1" ht="26.25" customHeight="1" x14ac:dyDescent="0.2">
      <c r="A925" s="192">
        <v>11</v>
      </c>
      <c r="B925" s="196" t="s">
        <v>1492</v>
      </c>
      <c r="C925" s="192">
        <v>2016</v>
      </c>
      <c r="D925" s="197">
        <v>8250</v>
      </c>
    </row>
    <row r="926" spans="1:6" s="213" customFormat="1" ht="26.25" customHeight="1" x14ac:dyDescent="0.2">
      <c r="A926" s="192">
        <v>12</v>
      </c>
      <c r="B926" s="196" t="s">
        <v>1564</v>
      </c>
      <c r="C926" s="192">
        <v>2016</v>
      </c>
      <c r="D926" s="197">
        <v>15500</v>
      </c>
    </row>
    <row r="927" spans="1:6" s="213" customFormat="1" ht="26.25" customHeight="1" x14ac:dyDescent="0.2">
      <c r="A927" s="222">
        <v>13</v>
      </c>
      <c r="B927" s="196" t="s">
        <v>1494</v>
      </c>
      <c r="C927" s="192">
        <v>2016</v>
      </c>
      <c r="D927" s="197">
        <v>2900</v>
      </c>
    </row>
    <row r="928" spans="1:6" s="213" customFormat="1" ht="26.25" customHeight="1" x14ac:dyDescent="0.2">
      <c r="A928" s="192">
        <v>14</v>
      </c>
      <c r="B928" s="196" t="s">
        <v>1565</v>
      </c>
      <c r="C928" s="192">
        <v>2017</v>
      </c>
      <c r="D928" s="197">
        <v>7000</v>
      </c>
    </row>
    <row r="929" spans="1:6" s="213" customFormat="1" ht="26.25" customHeight="1" x14ac:dyDescent="0.2">
      <c r="A929" s="192">
        <v>15</v>
      </c>
      <c r="B929" s="196" t="s">
        <v>1565</v>
      </c>
      <c r="C929" s="192">
        <v>2017</v>
      </c>
      <c r="D929" s="197">
        <v>7000</v>
      </c>
    </row>
    <row r="930" spans="1:6" s="213" customFormat="1" ht="26.25" customHeight="1" x14ac:dyDescent="0.2">
      <c r="A930" s="192">
        <v>16</v>
      </c>
      <c r="B930" s="196" t="s">
        <v>1494</v>
      </c>
      <c r="C930" s="192">
        <v>2017</v>
      </c>
      <c r="D930" s="197">
        <v>3200</v>
      </c>
    </row>
    <row r="931" spans="1:6" s="213" customFormat="1" ht="26.25" customHeight="1" x14ac:dyDescent="0.2">
      <c r="A931" s="192">
        <v>17</v>
      </c>
      <c r="B931" s="196" t="s">
        <v>1446</v>
      </c>
      <c r="C931" s="192">
        <v>2017</v>
      </c>
      <c r="D931" s="197">
        <v>999</v>
      </c>
    </row>
    <row r="932" spans="1:6" s="213" customFormat="1" ht="26.25" customHeight="1" x14ac:dyDescent="0.2">
      <c r="A932" s="192">
        <v>18</v>
      </c>
      <c r="B932" s="196" t="s">
        <v>1378</v>
      </c>
      <c r="C932" s="192">
        <v>2018</v>
      </c>
      <c r="D932" s="197">
        <v>1690</v>
      </c>
    </row>
    <row r="933" spans="1:6" s="213" customFormat="1" ht="26.25" customHeight="1" x14ac:dyDescent="0.2">
      <c r="A933" s="222">
        <v>19</v>
      </c>
      <c r="B933" s="196" t="s">
        <v>1378</v>
      </c>
      <c r="C933" s="192">
        <v>2018</v>
      </c>
      <c r="D933" s="197">
        <v>1690</v>
      </c>
    </row>
    <row r="934" spans="1:6" ht="26.25" customHeight="1" x14ac:dyDescent="0.2">
      <c r="A934" s="192">
        <v>20</v>
      </c>
      <c r="B934" s="196" t="s">
        <v>1378</v>
      </c>
      <c r="C934" s="192">
        <v>2018</v>
      </c>
      <c r="D934" s="197">
        <v>1690</v>
      </c>
      <c r="E934" s="213"/>
      <c r="F934" s="213"/>
    </row>
    <row r="935" spans="1:6" ht="26.25" customHeight="1" x14ac:dyDescent="0.2">
      <c r="A935" s="192">
        <v>21</v>
      </c>
      <c r="B935" s="196" t="s">
        <v>1378</v>
      </c>
      <c r="C935" s="192">
        <v>2018</v>
      </c>
      <c r="D935" s="197">
        <v>1690</v>
      </c>
      <c r="E935" s="213"/>
      <c r="F935" s="213"/>
    </row>
    <row r="936" spans="1:6" s="213" customFormat="1" ht="26.25" customHeight="1" x14ac:dyDescent="0.2">
      <c r="A936" s="192">
        <v>22</v>
      </c>
      <c r="B936" s="196" t="s">
        <v>1378</v>
      </c>
      <c r="C936" s="192">
        <v>2018</v>
      </c>
      <c r="D936" s="197">
        <v>1690</v>
      </c>
    </row>
    <row r="937" spans="1:6" s="213" customFormat="1" ht="26.25" customHeight="1" x14ac:dyDescent="0.2">
      <c r="A937" s="192">
        <v>23</v>
      </c>
      <c r="B937" s="196" t="s">
        <v>1378</v>
      </c>
      <c r="C937" s="192">
        <v>2018</v>
      </c>
      <c r="D937" s="197">
        <v>1690</v>
      </c>
    </row>
    <row r="938" spans="1:6" s="213" customFormat="1" ht="26.25" customHeight="1" x14ac:dyDescent="0.2">
      <c r="A938" s="192">
        <v>24</v>
      </c>
      <c r="B938" s="196" t="s">
        <v>1378</v>
      </c>
      <c r="C938" s="192">
        <v>2018</v>
      </c>
      <c r="D938" s="197">
        <v>1690</v>
      </c>
    </row>
    <row r="939" spans="1:6" s="213" customFormat="1" ht="26.25" customHeight="1" x14ac:dyDescent="0.2">
      <c r="A939" s="222">
        <v>25</v>
      </c>
      <c r="B939" s="196" t="s">
        <v>1378</v>
      </c>
      <c r="C939" s="192">
        <v>2018</v>
      </c>
      <c r="D939" s="197">
        <v>1690</v>
      </c>
      <c r="E939" s="182"/>
      <c r="F939" s="182"/>
    </row>
    <row r="940" spans="1:6" s="213" customFormat="1" ht="26.25" customHeight="1" x14ac:dyDescent="0.2">
      <c r="A940" s="192">
        <v>26</v>
      </c>
      <c r="B940" s="196" t="s">
        <v>1378</v>
      </c>
      <c r="C940" s="192">
        <v>2018</v>
      </c>
      <c r="D940" s="197">
        <v>1690</v>
      </c>
      <c r="E940" s="182"/>
      <c r="F940" s="182"/>
    </row>
    <row r="941" spans="1:6" s="213" customFormat="1" ht="26.25" customHeight="1" x14ac:dyDescent="0.2">
      <c r="A941" s="192">
        <v>27</v>
      </c>
      <c r="B941" s="196" t="s">
        <v>1378</v>
      </c>
      <c r="C941" s="192">
        <v>2018</v>
      </c>
      <c r="D941" s="197">
        <v>1690</v>
      </c>
    </row>
    <row r="942" spans="1:6" s="213" customFormat="1" ht="26.25" customHeight="1" x14ac:dyDescent="0.2">
      <c r="A942" s="192">
        <v>28</v>
      </c>
      <c r="B942" s="196" t="s">
        <v>1465</v>
      </c>
      <c r="C942" s="192">
        <v>2018</v>
      </c>
      <c r="D942" s="197">
        <v>1690</v>
      </c>
    </row>
    <row r="943" spans="1:6" s="213" customFormat="1" ht="26.25" customHeight="1" x14ac:dyDescent="0.2">
      <c r="A943" s="192">
        <v>29</v>
      </c>
      <c r="B943" s="196" t="s">
        <v>1492</v>
      </c>
      <c r="C943" s="192">
        <v>2018</v>
      </c>
      <c r="D943" s="197">
        <v>1650</v>
      </c>
    </row>
    <row r="944" spans="1:6" s="213" customFormat="1" ht="26.25" customHeight="1" x14ac:dyDescent="0.2">
      <c r="A944" s="192">
        <v>30</v>
      </c>
      <c r="B944" s="196" t="s">
        <v>1380</v>
      </c>
      <c r="C944" s="192">
        <v>2018</v>
      </c>
      <c r="D944" s="197">
        <v>3490</v>
      </c>
    </row>
    <row r="945" spans="1:6" s="213" customFormat="1" ht="26.25" customHeight="1" x14ac:dyDescent="0.2">
      <c r="A945" s="222">
        <v>31</v>
      </c>
      <c r="B945" s="196" t="s">
        <v>1433</v>
      </c>
      <c r="C945" s="192">
        <v>2018</v>
      </c>
      <c r="D945" s="197">
        <v>1070.0999999999999</v>
      </c>
    </row>
    <row r="946" spans="1:6" s="213" customFormat="1" ht="26.25" customHeight="1" x14ac:dyDescent="0.2">
      <c r="A946" s="192">
        <v>32</v>
      </c>
      <c r="B946" s="196" t="s">
        <v>1566</v>
      </c>
      <c r="C946" s="192">
        <v>2018</v>
      </c>
      <c r="D946" s="197">
        <v>4587</v>
      </c>
    </row>
    <row r="947" spans="1:6" s="213" customFormat="1" ht="26.25" customHeight="1" x14ac:dyDescent="0.2">
      <c r="A947" s="192">
        <v>33</v>
      </c>
      <c r="B947" s="196" t="s">
        <v>1567</v>
      </c>
      <c r="C947" s="192">
        <v>2019</v>
      </c>
      <c r="D947" s="197">
        <v>1800.01</v>
      </c>
    </row>
    <row r="948" spans="1:6" s="213" customFormat="1" ht="26.25" customHeight="1" x14ac:dyDescent="0.2">
      <c r="A948" s="192"/>
      <c r="B948" s="204" t="s">
        <v>475</v>
      </c>
      <c r="C948" s="203"/>
      <c r="D948" s="205">
        <f>SUM(D915:D947)</f>
        <v>98677.47</v>
      </c>
    </row>
    <row r="949" spans="1:6" s="213" customFormat="1" ht="26.25" customHeight="1" x14ac:dyDescent="0.2">
      <c r="A949" s="541" t="s">
        <v>1184</v>
      </c>
      <c r="B949" s="541"/>
      <c r="C949" s="541"/>
      <c r="D949" s="541"/>
    </row>
    <row r="950" spans="1:6" s="213" customFormat="1" ht="26.25" customHeight="1" x14ac:dyDescent="0.2">
      <c r="A950" s="192">
        <v>1</v>
      </c>
      <c r="B950" s="196" t="s">
        <v>1498</v>
      </c>
      <c r="C950" s="192">
        <v>2013</v>
      </c>
      <c r="D950" s="197">
        <v>1830</v>
      </c>
    </row>
    <row r="951" spans="1:6" s="213" customFormat="1" ht="26.25" customHeight="1" x14ac:dyDescent="0.2">
      <c r="A951" s="192">
        <v>2</v>
      </c>
      <c r="B951" s="196" t="s">
        <v>1498</v>
      </c>
      <c r="C951" s="192">
        <v>2014</v>
      </c>
      <c r="D951" s="197">
        <v>1250</v>
      </c>
    </row>
    <row r="952" spans="1:6" s="213" customFormat="1" ht="26.25" customHeight="1" x14ac:dyDescent="0.2">
      <c r="A952" s="192">
        <v>3</v>
      </c>
      <c r="B952" s="196" t="s">
        <v>1498</v>
      </c>
      <c r="C952" s="192">
        <v>2015</v>
      </c>
      <c r="D952" s="197">
        <v>999</v>
      </c>
    </row>
    <row r="953" spans="1:6" ht="26.25" customHeight="1" x14ac:dyDescent="0.2">
      <c r="A953" s="192">
        <v>4</v>
      </c>
      <c r="B953" s="196" t="s">
        <v>1498</v>
      </c>
      <c r="C953" s="192">
        <v>2015</v>
      </c>
      <c r="D953" s="197">
        <v>571</v>
      </c>
      <c r="E953" s="213"/>
      <c r="F953" s="213"/>
    </row>
    <row r="954" spans="1:6" ht="26.25" customHeight="1" x14ac:dyDescent="0.2">
      <c r="A954" s="192">
        <v>5</v>
      </c>
      <c r="B954" s="196" t="s">
        <v>1498</v>
      </c>
      <c r="C954" s="192">
        <v>2015</v>
      </c>
      <c r="D954" s="197">
        <v>571</v>
      </c>
      <c r="E954" s="213"/>
      <c r="F954" s="213"/>
    </row>
    <row r="955" spans="1:6" ht="26.25" customHeight="1" x14ac:dyDescent="0.2">
      <c r="A955" s="192">
        <v>6</v>
      </c>
      <c r="B955" s="196" t="s">
        <v>1498</v>
      </c>
      <c r="C955" s="192">
        <v>2015</v>
      </c>
      <c r="D955" s="197">
        <v>2509</v>
      </c>
      <c r="E955" s="213"/>
      <c r="F955" s="213"/>
    </row>
    <row r="956" spans="1:6" ht="26.25" customHeight="1" x14ac:dyDescent="0.2">
      <c r="A956" s="192">
        <v>7</v>
      </c>
      <c r="B956" s="196" t="s">
        <v>1443</v>
      </c>
      <c r="C956" s="192">
        <v>2016</v>
      </c>
      <c r="D956" s="197">
        <v>1340.7</v>
      </c>
      <c r="E956" s="213"/>
      <c r="F956" s="213"/>
    </row>
    <row r="957" spans="1:6" s="213" customFormat="1" ht="26.25" customHeight="1" x14ac:dyDescent="0.2">
      <c r="A957" s="192">
        <v>8</v>
      </c>
      <c r="B957" s="196" t="s">
        <v>1443</v>
      </c>
      <c r="C957" s="192">
        <v>2016</v>
      </c>
      <c r="D957" s="197">
        <v>999</v>
      </c>
    </row>
    <row r="958" spans="1:6" s="213" customFormat="1" ht="26.25" customHeight="1" x14ac:dyDescent="0.2">
      <c r="A958" s="192">
        <v>9</v>
      </c>
      <c r="B958" s="196" t="s">
        <v>1498</v>
      </c>
      <c r="C958" s="192">
        <v>2016</v>
      </c>
      <c r="D958" s="197">
        <v>1570</v>
      </c>
      <c r="E958" s="182"/>
      <c r="F958" s="182"/>
    </row>
    <row r="959" spans="1:6" s="213" customFormat="1" ht="26.25" customHeight="1" x14ac:dyDescent="0.2">
      <c r="A959" s="192">
        <v>10</v>
      </c>
      <c r="B959" s="196" t="s">
        <v>1443</v>
      </c>
      <c r="C959" s="192">
        <v>2017</v>
      </c>
      <c r="D959" s="197">
        <v>1850</v>
      </c>
      <c r="E959" s="182"/>
      <c r="F959" s="182"/>
    </row>
    <row r="960" spans="1:6" s="213" customFormat="1" ht="26.25" customHeight="1" x14ac:dyDescent="0.2">
      <c r="A960" s="192">
        <v>11</v>
      </c>
      <c r="B960" s="196" t="s">
        <v>1443</v>
      </c>
      <c r="C960" s="192">
        <v>2018</v>
      </c>
      <c r="D960" s="197">
        <v>2050</v>
      </c>
      <c r="E960" s="182"/>
      <c r="F960" s="182"/>
    </row>
    <row r="961" spans="1:6" s="213" customFormat="1" ht="26.25" customHeight="1" x14ac:dyDescent="0.2">
      <c r="A961" s="192">
        <v>12</v>
      </c>
      <c r="B961" s="196" t="s">
        <v>1443</v>
      </c>
      <c r="C961" s="192">
        <v>2018</v>
      </c>
      <c r="D961" s="197">
        <v>2500</v>
      </c>
      <c r="E961" s="182"/>
      <c r="F961" s="182"/>
    </row>
    <row r="962" spans="1:6" s="213" customFormat="1" ht="26.25" customHeight="1" x14ac:dyDescent="0.2">
      <c r="A962" s="192">
        <v>13</v>
      </c>
      <c r="B962" s="196" t="s">
        <v>1443</v>
      </c>
      <c r="C962" s="192">
        <v>2018</v>
      </c>
      <c r="D962" s="197">
        <v>1650</v>
      </c>
    </row>
    <row r="963" spans="1:6" s="213" customFormat="1" ht="26.25" customHeight="1" x14ac:dyDescent="0.2">
      <c r="A963" s="192">
        <v>14</v>
      </c>
      <c r="B963" s="196" t="s">
        <v>1443</v>
      </c>
      <c r="C963" s="192">
        <v>2018</v>
      </c>
      <c r="D963" s="197">
        <v>1650</v>
      </c>
    </row>
    <row r="964" spans="1:6" s="213" customFormat="1" ht="26.25" customHeight="1" x14ac:dyDescent="0.2">
      <c r="A964" s="192"/>
      <c r="B964" s="204" t="s">
        <v>475</v>
      </c>
      <c r="C964" s="203"/>
      <c r="D964" s="205">
        <f>SUM(D950:D963)</f>
        <v>21339.7</v>
      </c>
    </row>
    <row r="965" spans="1:6" s="213" customFormat="1" ht="26.25" customHeight="1" x14ac:dyDescent="0.2">
      <c r="A965" s="541" t="s">
        <v>1231</v>
      </c>
      <c r="B965" s="541"/>
      <c r="C965" s="541"/>
      <c r="D965" s="541"/>
    </row>
    <row r="966" spans="1:6" s="213" customFormat="1" ht="26.25" customHeight="1" x14ac:dyDescent="0.2">
      <c r="A966" s="192">
        <v>1</v>
      </c>
      <c r="B966" s="196" t="s">
        <v>1568</v>
      </c>
      <c r="C966" s="192">
        <v>2007</v>
      </c>
      <c r="D966" s="197">
        <v>30694.44</v>
      </c>
    </row>
    <row r="967" spans="1:6" s="213" customFormat="1" ht="26.25" customHeight="1" x14ac:dyDescent="0.2">
      <c r="A967" s="192">
        <v>2</v>
      </c>
      <c r="B967" s="196" t="s">
        <v>1569</v>
      </c>
      <c r="C967" s="192">
        <v>2009</v>
      </c>
      <c r="D967" s="197">
        <v>21114.38</v>
      </c>
    </row>
    <row r="968" spans="1:6" s="213" customFormat="1" ht="26.25" customHeight="1" x14ac:dyDescent="0.2">
      <c r="A968" s="192">
        <v>3</v>
      </c>
      <c r="B968" s="196" t="s">
        <v>1570</v>
      </c>
      <c r="C968" s="192">
        <v>1998</v>
      </c>
      <c r="D968" s="197">
        <v>8392</v>
      </c>
    </row>
    <row r="969" spans="1:6" s="213" customFormat="1" ht="26.25" customHeight="1" x14ac:dyDescent="0.2">
      <c r="A969" s="192">
        <v>4</v>
      </c>
      <c r="B969" s="196" t="s">
        <v>1571</v>
      </c>
      <c r="C969" s="192">
        <v>2016</v>
      </c>
      <c r="D969" s="197">
        <v>1860</v>
      </c>
    </row>
    <row r="970" spans="1:6" s="213" customFormat="1" ht="26.25" customHeight="1" x14ac:dyDescent="0.2">
      <c r="A970" s="192">
        <v>5</v>
      </c>
      <c r="B970" s="196" t="s">
        <v>1572</v>
      </c>
      <c r="C970" s="192">
        <v>2016</v>
      </c>
      <c r="D970" s="197">
        <v>647</v>
      </c>
    </row>
    <row r="971" spans="1:6" s="213" customFormat="1" ht="26.25" customHeight="1" x14ac:dyDescent="0.2">
      <c r="A971" s="192"/>
      <c r="B971" s="204" t="s">
        <v>475</v>
      </c>
      <c r="C971" s="203"/>
      <c r="D971" s="205">
        <f>SUM(D966:D970)</f>
        <v>62707.82</v>
      </c>
    </row>
    <row r="972" spans="1:6" s="213" customFormat="1" ht="26.25" customHeight="1" x14ac:dyDescent="0.2">
      <c r="A972" s="181"/>
      <c r="B972" s="182"/>
      <c r="C972" s="181"/>
      <c r="D972" s="183"/>
    </row>
    <row r="973" spans="1:6" s="213" customFormat="1" ht="26.25" customHeight="1" x14ac:dyDescent="0.2">
      <c r="A973" s="539" t="s">
        <v>1573</v>
      </c>
      <c r="B973" s="539"/>
      <c r="C973" s="539"/>
      <c r="D973" s="539"/>
    </row>
    <row r="974" spans="1:6" s="213" customFormat="1" ht="26.25" customHeight="1" x14ac:dyDescent="0.2">
      <c r="A974" s="541" t="s">
        <v>1035</v>
      </c>
      <c r="B974" s="541"/>
      <c r="C974" s="541"/>
      <c r="D974" s="541"/>
    </row>
    <row r="975" spans="1:6" ht="26.25" customHeight="1" x14ac:dyDescent="0.2">
      <c r="A975" s="222">
        <v>1</v>
      </c>
      <c r="B975" s="223" t="s">
        <v>1574</v>
      </c>
      <c r="C975" s="222">
        <v>2013</v>
      </c>
      <c r="D975" s="256">
        <v>1130</v>
      </c>
      <c r="E975" s="213"/>
      <c r="F975" s="213"/>
    </row>
    <row r="976" spans="1:6" ht="26.25" customHeight="1" x14ac:dyDescent="0.2">
      <c r="A976" s="192">
        <v>2</v>
      </c>
      <c r="B976" s="196" t="s">
        <v>1575</v>
      </c>
      <c r="C976" s="192">
        <v>2013</v>
      </c>
      <c r="D976" s="235">
        <v>3495</v>
      </c>
      <c r="E976" s="213"/>
      <c r="F976" s="213"/>
    </row>
    <row r="977" spans="1:6" s="213" customFormat="1" ht="26.25" customHeight="1" x14ac:dyDescent="0.2">
      <c r="A977" s="192">
        <v>3</v>
      </c>
      <c r="B977" s="196" t="s">
        <v>1576</v>
      </c>
      <c r="C977" s="192">
        <v>2013</v>
      </c>
      <c r="D977" s="235">
        <v>3455</v>
      </c>
    </row>
    <row r="978" spans="1:6" s="213" customFormat="1" ht="26.25" customHeight="1" x14ac:dyDescent="0.2">
      <c r="A978" s="192">
        <v>4</v>
      </c>
      <c r="B978" s="196" t="s">
        <v>1577</v>
      </c>
      <c r="C978" s="192">
        <v>2013</v>
      </c>
      <c r="D978" s="235">
        <v>2122.83</v>
      </c>
    </row>
    <row r="979" spans="1:6" s="213" customFormat="1" ht="26.25" customHeight="1" x14ac:dyDescent="0.2">
      <c r="A979" s="192">
        <v>5</v>
      </c>
      <c r="B979" s="196" t="s">
        <v>1578</v>
      </c>
      <c r="C979" s="192">
        <v>2013</v>
      </c>
      <c r="D979" s="235">
        <v>1750</v>
      </c>
    </row>
    <row r="980" spans="1:6" s="213" customFormat="1" ht="26.25" customHeight="1" x14ac:dyDescent="0.2">
      <c r="A980" s="192">
        <v>6</v>
      </c>
      <c r="B980" s="196" t="s">
        <v>1579</v>
      </c>
      <c r="C980" s="192">
        <v>2014</v>
      </c>
      <c r="D980" s="235">
        <v>318.99</v>
      </c>
      <c r="E980" s="182"/>
      <c r="F980" s="182"/>
    </row>
    <row r="981" spans="1:6" s="213" customFormat="1" ht="26.25" customHeight="1" x14ac:dyDescent="0.2">
      <c r="A981" s="192">
        <v>7</v>
      </c>
      <c r="B981" s="196" t="s">
        <v>1580</v>
      </c>
      <c r="C981" s="192">
        <v>2014</v>
      </c>
      <c r="D981" s="235">
        <v>399.71</v>
      </c>
      <c r="E981" s="182"/>
      <c r="F981" s="182"/>
    </row>
    <row r="982" spans="1:6" s="213" customFormat="1" ht="26.25" customHeight="1" x14ac:dyDescent="0.2">
      <c r="A982" s="192">
        <v>8</v>
      </c>
      <c r="B982" s="196" t="s">
        <v>1581</v>
      </c>
      <c r="C982" s="192">
        <v>2014</v>
      </c>
      <c r="D982" s="235">
        <v>1999</v>
      </c>
    </row>
    <row r="983" spans="1:6" s="213" customFormat="1" ht="26.25" customHeight="1" x14ac:dyDescent="0.2">
      <c r="A983" s="192">
        <v>9</v>
      </c>
      <c r="B983" s="196" t="s">
        <v>1582</v>
      </c>
      <c r="C983" s="192">
        <v>2014</v>
      </c>
      <c r="D983" s="235">
        <v>2120</v>
      </c>
    </row>
    <row r="984" spans="1:6" s="213" customFormat="1" ht="26.25" customHeight="1" x14ac:dyDescent="0.2">
      <c r="A984" s="192">
        <v>10</v>
      </c>
      <c r="B984" s="196" t="s">
        <v>1583</v>
      </c>
      <c r="C984" s="192">
        <v>2015</v>
      </c>
      <c r="D984" s="235">
        <v>2230</v>
      </c>
    </row>
    <row r="985" spans="1:6" s="213" customFormat="1" ht="26.25" customHeight="1" x14ac:dyDescent="0.2">
      <c r="A985" s="192">
        <v>11</v>
      </c>
      <c r="B985" s="196" t="s">
        <v>1584</v>
      </c>
      <c r="C985" s="192">
        <v>2015</v>
      </c>
      <c r="D985" s="235">
        <v>999</v>
      </c>
    </row>
    <row r="986" spans="1:6" s="213" customFormat="1" ht="26.25" customHeight="1" x14ac:dyDescent="0.2">
      <c r="A986" s="192">
        <v>12</v>
      </c>
      <c r="B986" s="196" t="s">
        <v>1582</v>
      </c>
      <c r="C986" s="192">
        <v>2017</v>
      </c>
      <c r="D986" s="235">
        <v>2655</v>
      </c>
    </row>
    <row r="987" spans="1:6" ht="26.25" customHeight="1" x14ac:dyDescent="0.2">
      <c r="A987" s="192">
        <v>13</v>
      </c>
      <c r="B987" s="196" t="s">
        <v>1585</v>
      </c>
      <c r="C987" s="192">
        <v>2018</v>
      </c>
      <c r="D987" s="235">
        <v>8750</v>
      </c>
      <c r="E987" s="213"/>
      <c r="F987" s="213"/>
    </row>
    <row r="988" spans="1:6" ht="26.25" customHeight="1" x14ac:dyDescent="0.2">
      <c r="A988" s="192">
        <v>14</v>
      </c>
      <c r="B988" s="196" t="s">
        <v>1585</v>
      </c>
      <c r="C988" s="192">
        <v>2018</v>
      </c>
      <c r="D988" s="235">
        <v>8750</v>
      </c>
      <c r="E988" s="213"/>
      <c r="F988" s="213"/>
    </row>
    <row r="989" spans="1:6" s="213" customFormat="1" ht="26.25" customHeight="1" x14ac:dyDescent="0.2">
      <c r="A989" s="222"/>
      <c r="B989" s="204" t="s">
        <v>475</v>
      </c>
      <c r="C989" s="203"/>
      <c r="D989" s="205">
        <f>SUM(D975:D988)</f>
        <v>40174.53</v>
      </c>
    </row>
    <row r="990" spans="1:6" s="213" customFormat="1" ht="26.25" customHeight="1" x14ac:dyDescent="0.2">
      <c r="A990" s="541" t="s">
        <v>1184</v>
      </c>
      <c r="B990" s="541"/>
      <c r="C990" s="541"/>
      <c r="D990" s="541"/>
    </row>
    <row r="991" spans="1:6" ht="26.25" customHeight="1" x14ac:dyDescent="0.2">
      <c r="A991" s="192">
        <v>1</v>
      </c>
      <c r="B991" s="196" t="s">
        <v>1586</v>
      </c>
      <c r="C991" s="192">
        <v>2013</v>
      </c>
      <c r="D991" s="235">
        <v>2025</v>
      </c>
      <c r="E991" s="213"/>
      <c r="F991" s="213"/>
    </row>
    <row r="992" spans="1:6" ht="26.25" customHeight="1" x14ac:dyDescent="0.2">
      <c r="A992" s="192">
        <v>2</v>
      </c>
      <c r="B992" s="196" t="s">
        <v>1587</v>
      </c>
      <c r="C992" s="192">
        <v>2013</v>
      </c>
      <c r="D992" s="235">
        <v>2130</v>
      </c>
    </row>
    <row r="993" spans="1:6" ht="26.25" customHeight="1" x14ac:dyDescent="0.2">
      <c r="A993" s="192">
        <v>3</v>
      </c>
      <c r="B993" s="196" t="s">
        <v>1588</v>
      </c>
      <c r="C993" s="192">
        <v>2013</v>
      </c>
      <c r="D993" s="235">
        <v>760</v>
      </c>
    </row>
    <row r="994" spans="1:6" ht="26.25" customHeight="1" x14ac:dyDescent="0.2">
      <c r="A994" s="192">
        <v>4</v>
      </c>
      <c r="B994" s="196" t="s">
        <v>1587</v>
      </c>
      <c r="C994" s="192">
        <v>2013</v>
      </c>
      <c r="D994" s="235">
        <v>2050</v>
      </c>
      <c r="E994" s="213"/>
      <c r="F994" s="213"/>
    </row>
    <row r="995" spans="1:6" s="213" customFormat="1" ht="26.25" customHeight="1" x14ac:dyDescent="0.2">
      <c r="A995" s="192">
        <v>5</v>
      </c>
      <c r="B995" s="196" t="s">
        <v>1586</v>
      </c>
      <c r="C995" s="192">
        <v>2013</v>
      </c>
      <c r="D995" s="235">
        <v>2198</v>
      </c>
    </row>
    <row r="996" spans="1:6" ht="26.25" customHeight="1" x14ac:dyDescent="0.2">
      <c r="A996" s="192">
        <v>6</v>
      </c>
      <c r="B996" s="196" t="s">
        <v>1589</v>
      </c>
      <c r="C996" s="192">
        <v>2013</v>
      </c>
      <c r="D996" s="235">
        <v>6660</v>
      </c>
    </row>
    <row r="997" spans="1:6" ht="26.25" customHeight="1" x14ac:dyDescent="0.2">
      <c r="A997" s="192">
        <v>7</v>
      </c>
      <c r="B997" s="196" t="s">
        <v>1590</v>
      </c>
      <c r="C997" s="192">
        <v>2013</v>
      </c>
      <c r="D997" s="235">
        <v>1665</v>
      </c>
    </row>
    <row r="998" spans="1:6" s="213" customFormat="1" ht="26.25" customHeight="1" x14ac:dyDescent="0.2">
      <c r="A998" s="192">
        <v>8</v>
      </c>
      <c r="B998" s="196" t="s">
        <v>1591</v>
      </c>
      <c r="C998" s="192">
        <v>2013</v>
      </c>
      <c r="D998" s="235">
        <v>6700</v>
      </c>
      <c r="E998" s="182"/>
      <c r="F998" s="182"/>
    </row>
    <row r="999" spans="1:6" s="213" customFormat="1" ht="26.25" customHeight="1" x14ac:dyDescent="0.2">
      <c r="A999" s="192">
        <v>9</v>
      </c>
      <c r="B999" s="196" t="s">
        <v>1592</v>
      </c>
      <c r="C999" s="192">
        <v>2014</v>
      </c>
      <c r="D999" s="235">
        <v>740.35</v>
      </c>
      <c r="E999" s="182"/>
      <c r="F999" s="182"/>
    </row>
    <row r="1000" spans="1:6" s="213" customFormat="1" ht="26.25" customHeight="1" x14ac:dyDescent="0.2">
      <c r="A1000" s="192">
        <v>10</v>
      </c>
      <c r="B1000" s="196" t="s">
        <v>1593</v>
      </c>
      <c r="C1000" s="192">
        <v>2015</v>
      </c>
      <c r="D1000" s="235">
        <v>1295</v>
      </c>
    </row>
    <row r="1001" spans="1:6" s="213" customFormat="1" ht="26.25" customHeight="1" x14ac:dyDescent="0.2">
      <c r="A1001" s="192">
        <v>11</v>
      </c>
      <c r="B1001" s="196" t="s">
        <v>1594</v>
      </c>
      <c r="C1001" s="192">
        <v>2016</v>
      </c>
      <c r="D1001" s="235">
        <v>499</v>
      </c>
      <c r="E1001" s="182"/>
      <c r="F1001" s="182"/>
    </row>
    <row r="1002" spans="1:6" s="213" customFormat="1" ht="26.25" customHeight="1" x14ac:dyDescent="0.2">
      <c r="A1002" s="192">
        <v>12</v>
      </c>
      <c r="B1002" s="196" t="s">
        <v>1595</v>
      </c>
      <c r="C1002" s="192">
        <v>2016</v>
      </c>
      <c r="D1002" s="235">
        <v>3200</v>
      </c>
      <c r="E1002" s="182"/>
      <c r="F1002" s="182"/>
    </row>
    <row r="1003" spans="1:6" s="213" customFormat="1" ht="26.25" customHeight="1" x14ac:dyDescent="0.2">
      <c r="A1003" s="192">
        <v>13</v>
      </c>
      <c r="B1003" s="196" t="s">
        <v>1596</v>
      </c>
      <c r="C1003" s="192">
        <v>2017</v>
      </c>
      <c r="D1003" s="235">
        <v>3250</v>
      </c>
    </row>
    <row r="1004" spans="1:6" s="213" customFormat="1" ht="26.25" customHeight="1" x14ac:dyDescent="0.2">
      <c r="A1004" s="192">
        <v>14</v>
      </c>
      <c r="B1004" s="196" t="s">
        <v>1597</v>
      </c>
      <c r="C1004" s="192">
        <v>2018</v>
      </c>
      <c r="D1004" s="235">
        <v>9612</v>
      </c>
    </row>
    <row r="1005" spans="1:6" ht="26.25" customHeight="1" x14ac:dyDescent="0.2">
      <c r="A1005" s="192">
        <v>15</v>
      </c>
      <c r="B1005" s="196" t="s">
        <v>1598</v>
      </c>
      <c r="C1005" s="192">
        <v>2018</v>
      </c>
      <c r="D1005" s="235">
        <v>2499.5</v>
      </c>
      <c r="E1005" s="213"/>
      <c r="F1005" s="213"/>
    </row>
    <row r="1006" spans="1:6" ht="26.25" customHeight="1" x14ac:dyDescent="0.2">
      <c r="A1006" s="192">
        <v>16</v>
      </c>
      <c r="B1006" s="196" t="s">
        <v>1599</v>
      </c>
      <c r="C1006" s="192">
        <v>2018</v>
      </c>
      <c r="D1006" s="235">
        <v>3299</v>
      </c>
      <c r="E1006" s="213"/>
      <c r="F1006" s="213"/>
    </row>
    <row r="1007" spans="1:6" ht="26.25" customHeight="1" x14ac:dyDescent="0.2">
      <c r="A1007" s="192">
        <v>17</v>
      </c>
      <c r="B1007" s="196" t="s">
        <v>1600</v>
      </c>
      <c r="C1007" s="192">
        <v>2018</v>
      </c>
      <c r="D1007" s="235">
        <v>4920</v>
      </c>
      <c r="E1007" s="213"/>
      <c r="F1007" s="213"/>
    </row>
    <row r="1008" spans="1:6" ht="26.25" customHeight="1" x14ac:dyDescent="0.2">
      <c r="B1008" s="204" t="s">
        <v>475</v>
      </c>
      <c r="C1008" s="203"/>
      <c r="D1008" s="205">
        <f>SUM(D991:D1007)</f>
        <v>53502.85</v>
      </c>
      <c r="E1008" s="213"/>
      <c r="F1008" s="213"/>
    </row>
    <row r="1009" spans="1:6" s="213" customFormat="1" ht="26.25" customHeight="1" x14ac:dyDescent="0.2">
      <c r="A1009" s="181"/>
      <c r="B1009" s="182"/>
      <c r="C1009" s="181"/>
      <c r="D1009" s="183"/>
    </row>
    <row r="1010" spans="1:6" s="213" customFormat="1" ht="26.25" customHeight="1" x14ac:dyDescent="0.2">
      <c r="A1010" s="539" t="s">
        <v>916</v>
      </c>
      <c r="B1010" s="539"/>
      <c r="C1010" s="539"/>
      <c r="D1010" s="539"/>
      <c r="E1010" s="182"/>
      <c r="F1010" s="182"/>
    </row>
    <row r="1011" spans="1:6" s="213" customFormat="1" ht="26.25" customHeight="1" x14ac:dyDescent="0.2">
      <c r="A1011" s="541" t="s">
        <v>1035</v>
      </c>
      <c r="B1011" s="541"/>
      <c r="C1011" s="541"/>
      <c r="D1011" s="541"/>
      <c r="E1011" s="182"/>
      <c r="F1011" s="182"/>
    </row>
    <row r="1012" spans="1:6" s="213" customFormat="1" ht="26.25" customHeight="1" x14ac:dyDescent="0.2">
      <c r="A1012" s="222">
        <v>1</v>
      </c>
      <c r="B1012" s="223" t="s">
        <v>1494</v>
      </c>
      <c r="C1012" s="222">
        <v>2014</v>
      </c>
      <c r="D1012" s="224">
        <v>1649</v>
      </c>
      <c r="E1012" s="182"/>
      <c r="F1012" s="182"/>
    </row>
    <row r="1013" spans="1:6" s="213" customFormat="1" ht="26.25" customHeight="1" x14ac:dyDescent="0.2">
      <c r="A1013" s="222">
        <v>2</v>
      </c>
      <c r="B1013" s="196" t="s">
        <v>1601</v>
      </c>
      <c r="C1013" s="192">
        <v>2016</v>
      </c>
      <c r="D1013" s="197">
        <v>830</v>
      </c>
      <c r="E1013" s="182"/>
      <c r="F1013" s="182"/>
    </row>
    <row r="1014" spans="1:6" s="213" customFormat="1" ht="26.25" customHeight="1" x14ac:dyDescent="0.2">
      <c r="A1014" s="192">
        <v>3</v>
      </c>
      <c r="B1014" s="196" t="s">
        <v>1602</v>
      </c>
      <c r="C1014" s="192">
        <v>2014</v>
      </c>
      <c r="D1014" s="197">
        <v>2366</v>
      </c>
    </row>
    <row r="1015" spans="1:6" s="213" customFormat="1" ht="26.25" customHeight="1" x14ac:dyDescent="0.2">
      <c r="A1015" s="222">
        <v>4</v>
      </c>
      <c r="B1015" s="196" t="s">
        <v>1601</v>
      </c>
      <c r="C1015" s="192">
        <v>2016</v>
      </c>
      <c r="D1015" s="197">
        <v>560</v>
      </c>
    </row>
    <row r="1016" spans="1:6" s="213" customFormat="1" ht="26.25" customHeight="1" x14ac:dyDescent="0.2">
      <c r="A1016" s="222">
        <v>5</v>
      </c>
      <c r="B1016" s="196" t="s">
        <v>1601</v>
      </c>
      <c r="C1016" s="192">
        <v>2016</v>
      </c>
      <c r="D1016" s="197">
        <v>830</v>
      </c>
    </row>
    <row r="1017" spans="1:6" s="213" customFormat="1" ht="26.25" customHeight="1" x14ac:dyDescent="0.2">
      <c r="A1017" s="192">
        <v>6</v>
      </c>
      <c r="B1017" s="196" t="s">
        <v>1601</v>
      </c>
      <c r="C1017" s="192">
        <v>2016</v>
      </c>
      <c r="D1017" s="197">
        <v>830</v>
      </c>
    </row>
    <row r="1018" spans="1:6" ht="26.25" customHeight="1" x14ac:dyDescent="0.2">
      <c r="A1018" s="222">
        <v>7</v>
      </c>
      <c r="B1018" s="196" t="s">
        <v>1601</v>
      </c>
      <c r="C1018" s="192">
        <v>2016</v>
      </c>
      <c r="D1018" s="197">
        <v>830</v>
      </c>
      <c r="E1018" s="213"/>
      <c r="F1018" s="213"/>
    </row>
    <row r="1019" spans="1:6" ht="26.25" customHeight="1" x14ac:dyDescent="0.2">
      <c r="A1019" s="222">
        <v>8</v>
      </c>
      <c r="B1019" s="196" t="s">
        <v>1601</v>
      </c>
      <c r="C1019" s="192">
        <v>2016</v>
      </c>
      <c r="D1019" s="197">
        <v>830</v>
      </c>
      <c r="E1019" s="213"/>
      <c r="F1019" s="213"/>
    </row>
    <row r="1020" spans="1:6" s="213" customFormat="1" ht="26.25" customHeight="1" x14ac:dyDescent="0.2">
      <c r="A1020" s="192">
        <v>9</v>
      </c>
      <c r="B1020" s="196" t="s">
        <v>1601</v>
      </c>
      <c r="C1020" s="192">
        <v>2016</v>
      </c>
      <c r="D1020" s="197">
        <v>830</v>
      </c>
    </row>
    <row r="1021" spans="1:6" s="213" customFormat="1" ht="26.25" customHeight="1" x14ac:dyDescent="0.2">
      <c r="A1021" s="222">
        <v>10</v>
      </c>
      <c r="B1021" s="196" t="s">
        <v>1601</v>
      </c>
      <c r="C1021" s="192">
        <v>2016</v>
      </c>
      <c r="D1021" s="197">
        <v>830</v>
      </c>
    </row>
    <row r="1022" spans="1:6" s="213" customFormat="1" ht="26.25" customHeight="1" x14ac:dyDescent="0.2">
      <c r="A1022" s="222">
        <v>11</v>
      </c>
      <c r="B1022" s="196" t="s">
        <v>1601</v>
      </c>
      <c r="C1022" s="192">
        <v>2016</v>
      </c>
      <c r="D1022" s="197">
        <v>830</v>
      </c>
    </row>
    <row r="1023" spans="1:6" s="213" customFormat="1" ht="26.25" customHeight="1" x14ac:dyDescent="0.2">
      <c r="A1023" s="192">
        <v>12</v>
      </c>
      <c r="B1023" s="196" t="s">
        <v>1601</v>
      </c>
      <c r="C1023" s="192">
        <v>2016</v>
      </c>
      <c r="D1023" s="197">
        <v>830</v>
      </c>
      <c r="E1023" s="182"/>
      <c r="F1023" s="182"/>
    </row>
    <row r="1024" spans="1:6" s="213" customFormat="1" ht="26.25" customHeight="1" x14ac:dyDescent="0.2">
      <c r="A1024" s="222">
        <v>13</v>
      </c>
      <c r="B1024" s="196" t="s">
        <v>1601</v>
      </c>
      <c r="C1024" s="192">
        <v>2016</v>
      </c>
      <c r="D1024" s="197">
        <v>830</v>
      </c>
      <c r="E1024" s="182"/>
      <c r="F1024" s="182"/>
    </row>
    <row r="1025" spans="1:6" s="213" customFormat="1" ht="26.25" customHeight="1" x14ac:dyDescent="0.2">
      <c r="A1025" s="222">
        <v>14</v>
      </c>
      <c r="B1025" s="196" t="s">
        <v>1601</v>
      </c>
      <c r="C1025" s="192">
        <v>2016</v>
      </c>
      <c r="D1025" s="197">
        <v>830</v>
      </c>
    </row>
    <row r="1026" spans="1:6" s="213" customFormat="1" ht="26.25" customHeight="1" x14ac:dyDescent="0.2">
      <c r="A1026" s="192">
        <v>15</v>
      </c>
      <c r="B1026" s="196" t="s">
        <v>1603</v>
      </c>
      <c r="C1026" s="192">
        <v>2017</v>
      </c>
      <c r="D1026" s="197">
        <v>7000</v>
      </c>
    </row>
    <row r="1027" spans="1:6" ht="26.25" customHeight="1" x14ac:dyDescent="0.2">
      <c r="A1027" s="222">
        <v>16</v>
      </c>
      <c r="B1027" s="196" t="s">
        <v>1603</v>
      </c>
      <c r="C1027" s="192">
        <v>2017</v>
      </c>
      <c r="D1027" s="197">
        <v>7000</v>
      </c>
      <c r="E1027" s="213"/>
      <c r="F1027" s="213"/>
    </row>
    <row r="1028" spans="1:6" ht="26.25" customHeight="1" x14ac:dyDescent="0.2">
      <c r="A1028" s="222">
        <v>17</v>
      </c>
      <c r="B1028" s="196" t="s">
        <v>1604</v>
      </c>
      <c r="C1028" s="192">
        <v>2018</v>
      </c>
      <c r="D1028" s="197">
        <v>15150</v>
      </c>
      <c r="E1028" s="213"/>
      <c r="F1028" s="213"/>
    </row>
    <row r="1029" spans="1:6" ht="26.25" customHeight="1" x14ac:dyDescent="0.2">
      <c r="A1029" s="192">
        <v>18</v>
      </c>
      <c r="B1029" s="196" t="s">
        <v>1601</v>
      </c>
      <c r="C1029" s="192">
        <v>2018</v>
      </c>
      <c r="D1029" s="197">
        <v>1000</v>
      </c>
      <c r="E1029" s="213"/>
      <c r="F1029" s="213"/>
    </row>
    <row r="1030" spans="1:6" ht="26.25" customHeight="1" x14ac:dyDescent="0.2">
      <c r="A1030" s="237"/>
      <c r="B1030" s="236" t="s">
        <v>475</v>
      </c>
      <c r="C1030" s="237"/>
      <c r="D1030" s="238">
        <f>SUM(D1012:D1029)</f>
        <v>43855</v>
      </c>
      <c r="E1030" s="213"/>
      <c r="F1030" s="213"/>
    </row>
    <row r="1031" spans="1:6" s="213" customFormat="1" ht="26.25" customHeight="1" x14ac:dyDescent="0.2">
      <c r="A1031" s="541" t="s">
        <v>1184</v>
      </c>
      <c r="B1031" s="541"/>
      <c r="C1031" s="541"/>
      <c r="D1031" s="541"/>
    </row>
    <row r="1032" spans="1:6" s="213" customFormat="1" ht="26.25" customHeight="1" x14ac:dyDescent="0.2">
      <c r="A1032" s="192">
        <v>1</v>
      </c>
      <c r="B1032" s="223" t="s">
        <v>1605</v>
      </c>
      <c r="C1032" s="222">
        <v>2014</v>
      </c>
      <c r="D1032" s="224">
        <v>2500</v>
      </c>
      <c r="E1032" s="182"/>
      <c r="F1032" s="182"/>
    </row>
    <row r="1033" spans="1:6" s="213" customFormat="1" ht="26.25" customHeight="1" x14ac:dyDescent="0.2">
      <c r="A1033" s="192">
        <v>2</v>
      </c>
      <c r="B1033" s="196" t="s">
        <v>1605</v>
      </c>
      <c r="C1033" s="192">
        <v>2015</v>
      </c>
      <c r="D1033" s="197">
        <v>1220</v>
      </c>
      <c r="E1033" s="182"/>
      <c r="F1033" s="182"/>
    </row>
    <row r="1034" spans="1:6" s="213" customFormat="1" ht="26.25" customHeight="1" x14ac:dyDescent="0.2">
      <c r="A1034" s="192">
        <v>3</v>
      </c>
      <c r="B1034" s="196" t="s">
        <v>1605</v>
      </c>
      <c r="C1034" s="192">
        <v>2016</v>
      </c>
      <c r="D1034" s="197">
        <v>1660</v>
      </c>
      <c r="E1034" s="182"/>
      <c r="F1034" s="182"/>
    </row>
    <row r="1035" spans="1:6" s="213" customFormat="1" ht="26.25" customHeight="1" x14ac:dyDescent="0.2">
      <c r="A1035" s="192">
        <v>4</v>
      </c>
      <c r="B1035" s="196" t="s">
        <v>1605</v>
      </c>
      <c r="C1035" s="192">
        <v>2014</v>
      </c>
      <c r="D1035" s="197">
        <v>1380</v>
      </c>
      <c r="E1035" s="182"/>
      <c r="F1035" s="182"/>
    </row>
    <row r="1036" spans="1:6" s="213" customFormat="1" ht="26.25" customHeight="1" x14ac:dyDescent="0.2">
      <c r="A1036" s="192">
        <v>5</v>
      </c>
      <c r="B1036" s="196" t="s">
        <v>1605</v>
      </c>
      <c r="C1036" s="192">
        <v>2017</v>
      </c>
      <c r="D1036" s="197">
        <v>1100</v>
      </c>
    </row>
    <row r="1037" spans="1:6" s="213" customFormat="1" ht="26.25" customHeight="1" x14ac:dyDescent="0.2">
      <c r="A1037" s="192">
        <v>6</v>
      </c>
      <c r="B1037" s="196" t="s">
        <v>1605</v>
      </c>
      <c r="C1037" s="192">
        <v>2017</v>
      </c>
      <c r="D1037" s="197">
        <v>1100</v>
      </c>
    </row>
    <row r="1038" spans="1:6" s="213" customFormat="1" ht="26.25" customHeight="1" x14ac:dyDescent="0.2">
      <c r="A1038" s="192">
        <v>7</v>
      </c>
      <c r="B1038" s="196" t="s">
        <v>1605</v>
      </c>
      <c r="C1038" s="192">
        <v>2017</v>
      </c>
      <c r="D1038" s="197">
        <v>1100</v>
      </c>
    </row>
    <row r="1039" spans="1:6" s="213" customFormat="1" ht="26.25" customHeight="1" x14ac:dyDescent="0.2">
      <c r="A1039" s="192">
        <v>8</v>
      </c>
      <c r="B1039" s="196" t="s">
        <v>1605</v>
      </c>
      <c r="C1039" s="192">
        <v>2017</v>
      </c>
      <c r="D1039" s="197">
        <v>1100</v>
      </c>
    </row>
    <row r="1040" spans="1:6" s="213" customFormat="1" ht="26.25" customHeight="1" x14ac:dyDescent="0.2">
      <c r="A1040" s="192">
        <v>9</v>
      </c>
      <c r="B1040" s="196" t="s">
        <v>1605</v>
      </c>
      <c r="C1040" s="192">
        <v>2017</v>
      </c>
      <c r="D1040" s="197">
        <v>1100</v>
      </c>
    </row>
    <row r="1041" spans="1:6" ht="26.25" customHeight="1" x14ac:dyDescent="0.2">
      <c r="A1041" s="192"/>
      <c r="B1041" s="196" t="s">
        <v>1605</v>
      </c>
      <c r="C1041" s="192">
        <v>2019</v>
      </c>
      <c r="D1041" s="197">
        <v>2892</v>
      </c>
      <c r="E1041" s="213"/>
      <c r="F1041" s="213"/>
    </row>
    <row r="1042" spans="1:6" s="213" customFormat="1" ht="26.25" customHeight="1" x14ac:dyDescent="0.2">
      <c r="A1042" s="192"/>
      <c r="B1042" s="204" t="s">
        <v>475</v>
      </c>
      <c r="C1042" s="203"/>
      <c r="D1042" s="205">
        <f>SUM(D1032:D1041)</f>
        <v>15152</v>
      </c>
    </row>
    <row r="1043" spans="1:6" s="213" customFormat="1" ht="26.25" customHeight="1" x14ac:dyDescent="0.2">
      <c r="A1043" s="541" t="s">
        <v>1231</v>
      </c>
      <c r="B1043" s="541"/>
      <c r="C1043" s="541"/>
      <c r="D1043" s="541"/>
    </row>
    <row r="1044" spans="1:6" s="213" customFormat="1" ht="26.25" customHeight="1" x14ac:dyDescent="0.2">
      <c r="A1044" s="192">
        <v>1</v>
      </c>
      <c r="B1044" s="196" t="s">
        <v>1606</v>
      </c>
      <c r="C1044" s="192">
        <v>2017</v>
      </c>
      <c r="D1044" s="197">
        <v>300</v>
      </c>
    </row>
    <row r="1045" spans="1:6" s="213" customFormat="1" ht="26.25" customHeight="1" x14ac:dyDescent="0.2">
      <c r="A1045" s="192">
        <v>2</v>
      </c>
      <c r="B1045" s="196" t="s">
        <v>1607</v>
      </c>
      <c r="C1045" s="192">
        <v>2015</v>
      </c>
      <c r="D1045" s="197">
        <v>6000</v>
      </c>
    </row>
    <row r="1046" spans="1:6" s="213" customFormat="1" ht="26.25" customHeight="1" x14ac:dyDescent="0.2">
      <c r="A1046" s="192"/>
      <c r="B1046" s="204" t="s">
        <v>475</v>
      </c>
      <c r="C1046" s="203"/>
      <c r="D1046" s="205">
        <f>SUM(D1044:D1045)</f>
        <v>6300</v>
      </c>
      <c r="E1046" s="182"/>
      <c r="F1046" s="182"/>
    </row>
    <row r="1047" spans="1:6" s="213" customFormat="1" ht="26.25" customHeight="1" x14ac:dyDescent="0.2">
      <c r="A1047" s="181"/>
      <c r="B1047" s="182"/>
      <c r="C1047" s="181"/>
      <c r="D1047" s="183"/>
    </row>
    <row r="1048" spans="1:6" s="213" customFormat="1" ht="26.25" customHeight="1" x14ac:dyDescent="0.2">
      <c r="A1048" s="539" t="s">
        <v>161</v>
      </c>
      <c r="B1048" s="539"/>
      <c r="C1048" s="539"/>
      <c r="D1048" s="539"/>
    </row>
    <row r="1049" spans="1:6" s="213" customFormat="1" ht="26.25" customHeight="1" x14ac:dyDescent="0.2">
      <c r="A1049" s="541" t="s">
        <v>1035</v>
      </c>
      <c r="B1049" s="541"/>
      <c r="C1049" s="541"/>
      <c r="D1049" s="541"/>
    </row>
    <row r="1050" spans="1:6" s="213" customFormat="1" ht="26.25" customHeight="1" x14ac:dyDescent="0.2">
      <c r="A1050" s="192">
        <v>1</v>
      </c>
      <c r="B1050" s="196" t="s">
        <v>1608</v>
      </c>
      <c r="C1050" s="192">
        <v>2018</v>
      </c>
      <c r="D1050" s="197">
        <v>15150</v>
      </c>
    </row>
    <row r="1051" spans="1:6" s="213" customFormat="1" ht="26.25" customHeight="1" x14ac:dyDescent="0.2">
      <c r="A1051" s="192"/>
      <c r="B1051" s="204" t="s">
        <v>475</v>
      </c>
      <c r="C1051" s="203"/>
      <c r="D1051" s="205">
        <f>SUM(D1050)</f>
        <v>15150</v>
      </c>
    </row>
    <row r="1052" spans="1:6" s="213" customFormat="1" ht="26.25" customHeight="1" x14ac:dyDescent="0.2">
      <c r="A1052" s="541" t="s">
        <v>1184</v>
      </c>
      <c r="B1052" s="541"/>
      <c r="C1052" s="541"/>
      <c r="D1052" s="541"/>
    </row>
    <row r="1053" spans="1:6" s="213" customFormat="1" ht="26.25" customHeight="1" x14ac:dyDescent="0.2">
      <c r="A1053" s="192">
        <v>1</v>
      </c>
      <c r="B1053" s="196" t="s">
        <v>1609</v>
      </c>
      <c r="C1053" s="192">
        <v>2014</v>
      </c>
      <c r="D1053" s="197">
        <v>2600</v>
      </c>
    </row>
    <row r="1054" spans="1:6" ht="26.25" customHeight="1" x14ac:dyDescent="0.2">
      <c r="A1054" s="192">
        <v>2</v>
      </c>
      <c r="B1054" s="196" t="s">
        <v>1610</v>
      </c>
      <c r="C1054" s="192">
        <v>2015</v>
      </c>
      <c r="D1054" s="197">
        <v>3650</v>
      </c>
      <c r="E1054" s="213"/>
      <c r="F1054" s="213"/>
    </row>
    <row r="1055" spans="1:6" ht="26.25" customHeight="1" x14ac:dyDescent="0.2">
      <c r="A1055" s="192">
        <v>3</v>
      </c>
      <c r="B1055" s="196" t="s">
        <v>1609</v>
      </c>
      <c r="C1055" s="192">
        <v>2016</v>
      </c>
      <c r="D1055" s="197">
        <v>2950</v>
      </c>
      <c r="E1055" s="213"/>
      <c r="F1055" s="213"/>
    </row>
    <row r="1056" spans="1:6" s="213" customFormat="1" ht="26.25" customHeight="1" x14ac:dyDescent="0.2">
      <c r="A1056" s="192">
        <v>4</v>
      </c>
      <c r="B1056" s="196" t="s">
        <v>1611</v>
      </c>
      <c r="C1056" s="192">
        <v>2013</v>
      </c>
      <c r="D1056" s="197">
        <v>4880</v>
      </c>
    </row>
    <row r="1057" spans="1:6" ht="26.25" customHeight="1" x14ac:dyDescent="0.2">
      <c r="A1057" s="192">
        <v>5</v>
      </c>
      <c r="B1057" s="196" t="s">
        <v>1612</v>
      </c>
      <c r="C1057" s="192">
        <v>2014</v>
      </c>
      <c r="D1057" s="197">
        <v>5960</v>
      </c>
      <c r="E1057" s="213"/>
      <c r="F1057" s="213"/>
    </row>
    <row r="1058" spans="1:6" ht="26.25" customHeight="1" x14ac:dyDescent="0.2">
      <c r="A1058" s="192">
        <v>6</v>
      </c>
      <c r="B1058" s="196" t="s">
        <v>1613</v>
      </c>
      <c r="C1058" s="192">
        <v>2015</v>
      </c>
      <c r="D1058" s="197">
        <v>1440</v>
      </c>
      <c r="E1058" s="213"/>
      <c r="F1058" s="213"/>
    </row>
    <row r="1059" spans="1:6" ht="26.25" customHeight="1" x14ac:dyDescent="0.2">
      <c r="A1059" s="192">
        <v>7</v>
      </c>
      <c r="B1059" s="196" t="s">
        <v>1565</v>
      </c>
      <c r="C1059" s="192">
        <v>2016</v>
      </c>
      <c r="D1059" s="197">
        <v>7000</v>
      </c>
    </row>
    <row r="1060" spans="1:6" ht="26.25" customHeight="1" x14ac:dyDescent="0.2">
      <c r="A1060" s="192"/>
      <c r="B1060" s="204" t="s">
        <v>475</v>
      </c>
      <c r="C1060" s="203"/>
      <c r="D1060" s="205">
        <f>SUM(D1053:D1059)</f>
        <v>28480</v>
      </c>
    </row>
    <row r="1061" spans="1:6" ht="26.25" customHeight="1" x14ac:dyDescent="0.2">
      <c r="E1061" s="213"/>
      <c r="F1061" s="213"/>
    </row>
    <row r="1062" spans="1:6" ht="26.25" customHeight="1" x14ac:dyDescent="0.2">
      <c r="A1062" s="539" t="s">
        <v>166</v>
      </c>
      <c r="B1062" s="539"/>
      <c r="C1062" s="539"/>
      <c r="D1062" s="539"/>
    </row>
    <row r="1063" spans="1:6" ht="26.25" customHeight="1" x14ac:dyDescent="0.2">
      <c r="A1063" s="545" t="s">
        <v>1035</v>
      </c>
      <c r="B1063" s="545"/>
      <c r="C1063" s="545"/>
      <c r="D1063" s="545"/>
    </row>
    <row r="1064" spans="1:6" ht="26.25" customHeight="1" x14ac:dyDescent="0.2">
      <c r="A1064" s="222">
        <v>1</v>
      </c>
      <c r="B1064" s="223" t="s">
        <v>1614</v>
      </c>
      <c r="C1064" s="222">
        <v>2013</v>
      </c>
      <c r="D1064" s="224">
        <v>690</v>
      </c>
    </row>
    <row r="1065" spans="1:6" ht="26.25" customHeight="1" x14ac:dyDescent="0.2">
      <c r="A1065" s="192">
        <v>2</v>
      </c>
      <c r="B1065" s="196" t="s">
        <v>1615</v>
      </c>
      <c r="C1065" s="192">
        <v>2013</v>
      </c>
      <c r="D1065" s="197">
        <v>1685.38</v>
      </c>
    </row>
    <row r="1066" spans="1:6" ht="26.25" customHeight="1" x14ac:dyDescent="0.2">
      <c r="A1066" s="192">
        <v>3</v>
      </c>
      <c r="B1066" s="196" t="s">
        <v>1616</v>
      </c>
      <c r="C1066" s="192">
        <v>2013</v>
      </c>
      <c r="D1066" s="197">
        <v>1291.06</v>
      </c>
    </row>
    <row r="1067" spans="1:6" ht="26.25" customHeight="1" x14ac:dyDescent="0.2">
      <c r="A1067" s="192">
        <v>4</v>
      </c>
      <c r="B1067" s="196" t="s">
        <v>1617</v>
      </c>
      <c r="C1067" s="192">
        <v>2013</v>
      </c>
      <c r="D1067" s="197">
        <v>11373.98</v>
      </c>
    </row>
    <row r="1068" spans="1:6" ht="26.25" customHeight="1" x14ac:dyDescent="0.2">
      <c r="A1068" s="192">
        <v>5</v>
      </c>
      <c r="B1068" s="196" t="s">
        <v>1618</v>
      </c>
      <c r="C1068" s="192">
        <v>2014</v>
      </c>
      <c r="D1068" s="197">
        <v>11800</v>
      </c>
    </row>
    <row r="1069" spans="1:6" ht="26.25" customHeight="1" x14ac:dyDescent="0.2">
      <c r="A1069" s="192">
        <v>6</v>
      </c>
      <c r="B1069" s="196" t="s">
        <v>1619</v>
      </c>
      <c r="C1069" s="192">
        <v>2014</v>
      </c>
      <c r="D1069" s="197">
        <v>6644</v>
      </c>
    </row>
    <row r="1070" spans="1:6" ht="26.25" customHeight="1" x14ac:dyDescent="0.2">
      <c r="A1070" s="192">
        <v>7</v>
      </c>
      <c r="B1070" s="196" t="s">
        <v>1620</v>
      </c>
      <c r="C1070" s="192">
        <v>2014</v>
      </c>
      <c r="D1070" s="197">
        <v>2021</v>
      </c>
    </row>
    <row r="1071" spans="1:6" ht="26.25" customHeight="1" x14ac:dyDescent="0.2">
      <c r="A1071" s="192">
        <v>8</v>
      </c>
      <c r="B1071" s="196" t="s">
        <v>1621</v>
      </c>
      <c r="C1071" s="192">
        <v>2014</v>
      </c>
      <c r="D1071" s="197">
        <v>482.11</v>
      </c>
    </row>
    <row r="1072" spans="1:6" ht="26.25" customHeight="1" x14ac:dyDescent="0.2">
      <c r="A1072" s="192">
        <v>9</v>
      </c>
      <c r="B1072" s="196" t="s">
        <v>1622</v>
      </c>
      <c r="C1072" s="192">
        <v>2017</v>
      </c>
      <c r="D1072" s="197">
        <v>48200</v>
      </c>
    </row>
    <row r="1073" spans="1:4" ht="26.25" customHeight="1" x14ac:dyDescent="0.2">
      <c r="A1073" s="192"/>
      <c r="B1073" s="204" t="s">
        <v>475</v>
      </c>
      <c r="C1073" s="203"/>
      <c r="D1073" s="205">
        <f>SUM(D1064:D1072)</f>
        <v>84187.53</v>
      </c>
    </row>
    <row r="1074" spans="1:4" ht="26.25" customHeight="1" x14ac:dyDescent="0.2">
      <c r="A1074" s="541" t="s">
        <v>1184</v>
      </c>
      <c r="B1074" s="541"/>
      <c r="C1074" s="541"/>
      <c r="D1074" s="541"/>
    </row>
    <row r="1075" spans="1:4" ht="26.25" customHeight="1" x14ac:dyDescent="0.2">
      <c r="A1075" s="192">
        <v>1</v>
      </c>
      <c r="B1075" s="196" t="s">
        <v>1623</v>
      </c>
      <c r="C1075" s="192">
        <v>2013</v>
      </c>
      <c r="D1075" s="197">
        <v>347.15</v>
      </c>
    </row>
    <row r="1076" spans="1:4" ht="26.25" customHeight="1" x14ac:dyDescent="0.2">
      <c r="A1076" s="192">
        <v>2</v>
      </c>
      <c r="B1076" s="196" t="s">
        <v>1624</v>
      </c>
      <c r="C1076" s="192">
        <v>2015</v>
      </c>
      <c r="D1076" s="197">
        <v>4845.5200000000004</v>
      </c>
    </row>
    <row r="1077" spans="1:4" ht="26.25" customHeight="1" x14ac:dyDescent="0.2">
      <c r="A1077" s="192">
        <v>3</v>
      </c>
      <c r="B1077" s="196" t="s">
        <v>1625</v>
      </c>
      <c r="C1077" s="192">
        <v>2016</v>
      </c>
      <c r="D1077" s="197">
        <v>1396.74</v>
      </c>
    </row>
    <row r="1078" spans="1:4" ht="26.25" customHeight="1" x14ac:dyDescent="0.2">
      <c r="A1078" s="192">
        <v>4</v>
      </c>
      <c r="B1078" s="196" t="s">
        <v>1626</v>
      </c>
      <c r="C1078" s="192">
        <v>2016</v>
      </c>
      <c r="D1078" s="197">
        <v>4032.48</v>
      </c>
    </row>
    <row r="1079" spans="1:4" ht="26.25" customHeight="1" x14ac:dyDescent="0.2">
      <c r="A1079" s="192">
        <v>5</v>
      </c>
      <c r="B1079" s="196" t="s">
        <v>1627</v>
      </c>
      <c r="C1079" s="192">
        <v>2016</v>
      </c>
      <c r="D1079" s="197">
        <v>7735</v>
      </c>
    </row>
    <row r="1080" spans="1:4" ht="26.25" customHeight="1" x14ac:dyDescent="0.2">
      <c r="A1080" s="192">
        <v>6</v>
      </c>
      <c r="B1080" s="196" t="s">
        <v>1628</v>
      </c>
      <c r="C1080" s="192">
        <v>2016</v>
      </c>
      <c r="D1080" s="197">
        <v>37200</v>
      </c>
    </row>
    <row r="1081" spans="1:4" ht="26.25" customHeight="1" x14ac:dyDescent="0.2">
      <c r="A1081" s="192">
        <v>7</v>
      </c>
      <c r="B1081" s="196" t="s">
        <v>1629</v>
      </c>
      <c r="C1081" s="192">
        <v>2018</v>
      </c>
      <c r="D1081" s="197">
        <v>1080</v>
      </c>
    </row>
    <row r="1082" spans="1:4" ht="26.25" customHeight="1" x14ac:dyDescent="0.2">
      <c r="A1082" s="192"/>
      <c r="B1082" s="204" t="s">
        <v>475</v>
      </c>
      <c r="C1082" s="203"/>
      <c r="D1082" s="205">
        <f>SUM(D1075:D1081)</f>
        <v>56636.89</v>
      </c>
    </row>
    <row r="1084" spans="1:4" ht="26.25" customHeight="1" x14ac:dyDescent="0.2">
      <c r="A1084" s="539" t="s">
        <v>172</v>
      </c>
      <c r="B1084" s="539"/>
      <c r="C1084" s="539"/>
      <c r="D1084" s="539"/>
    </row>
    <row r="1085" spans="1:4" ht="26.25" customHeight="1" x14ac:dyDescent="0.2">
      <c r="A1085" s="541" t="s">
        <v>1035</v>
      </c>
      <c r="B1085" s="541"/>
      <c r="C1085" s="541"/>
      <c r="D1085" s="541"/>
    </row>
    <row r="1086" spans="1:4" ht="26.25" customHeight="1" x14ac:dyDescent="0.2">
      <c r="A1086" s="222">
        <v>1</v>
      </c>
      <c r="B1086" s="223" t="s">
        <v>1630</v>
      </c>
      <c r="C1086" s="222">
        <v>2013</v>
      </c>
      <c r="D1086" s="224">
        <v>1510</v>
      </c>
    </row>
    <row r="1087" spans="1:4" ht="26.25" customHeight="1" x14ac:dyDescent="0.2">
      <c r="A1087" s="192">
        <v>2</v>
      </c>
      <c r="B1087" s="196" t="s">
        <v>1631</v>
      </c>
      <c r="C1087" s="192">
        <v>2014</v>
      </c>
      <c r="D1087" s="197">
        <v>2481.3000000000002</v>
      </c>
    </row>
    <row r="1088" spans="1:4" ht="26.25" customHeight="1" x14ac:dyDescent="0.2">
      <c r="A1088" s="192">
        <v>3</v>
      </c>
      <c r="B1088" s="196" t="s">
        <v>1632</v>
      </c>
      <c r="C1088" s="192">
        <v>2014</v>
      </c>
      <c r="D1088" s="197">
        <v>2479.67</v>
      </c>
    </row>
    <row r="1089" spans="1:4" ht="26.25" customHeight="1" x14ac:dyDescent="0.2">
      <c r="A1089" s="192">
        <v>4</v>
      </c>
      <c r="B1089" s="196" t="s">
        <v>1633</v>
      </c>
      <c r="C1089" s="192">
        <v>2015</v>
      </c>
      <c r="D1089" s="197">
        <v>1319</v>
      </c>
    </row>
    <row r="1090" spans="1:4" ht="26.25" customHeight="1" x14ac:dyDescent="0.2">
      <c r="A1090" s="192">
        <v>5</v>
      </c>
      <c r="B1090" s="196" t="s">
        <v>1633</v>
      </c>
      <c r="C1090" s="192">
        <v>2015</v>
      </c>
      <c r="D1090" s="197">
        <v>1319</v>
      </c>
    </row>
    <row r="1091" spans="1:4" ht="26.25" customHeight="1" x14ac:dyDescent="0.2">
      <c r="A1091" s="192">
        <v>6</v>
      </c>
      <c r="B1091" s="196" t="s">
        <v>1634</v>
      </c>
      <c r="C1091" s="192">
        <v>2016</v>
      </c>
      <c r="D1091" s="197">
        <v>1485.37</v>
      </c>
    </row>
    <row r="1092" spans="1:4" ht="26.25" customHeight="1" x14ac:dyDescent="0.2">
      <c r="A1092" s="192">
        <v>7</v>
      </c>
      <c r="B1092" s="196" t="s">
        <v>1635</v>
      </c>
      <c r="C1092" s="192">
        <v>2016</v>
      </c>
      <c r="D1092" s="197">
        <v>3401</v>
      </c>
    </row>
    <row r="1093" spans="1:4" ht="26.25" customHeight="1" x14ac:dyDescent="0.2">
      <c r="A1093" s="192">
        <v>8</v>
      </c>
      <c r="B1093" s="196" t="s">
        <v>1636</v>
      </c>
      <c r="C1093" s="192">
        <v>2017</v>
      </c>
      <c r="D1093" s="197">
        <v>2013</v>
      </c>
    </row>
    <row r="1094" spans="1:4" ht="26.25" customHeight="1" x14ac:dyDescent="0.2">
      <c r="A1094" s="192">
        <v>9</v>
      </c>
      <c r="B1094" s="196" t="s">
        <v>1637</v>
      </c>
      <c r="C1094" s="192">
        <v>2017</v>
      </c>
      <c r="D1094" s="197">
        <v>1946.5</v>
      </c>
    </row>
    <row r="1095" spans="1:4" ht="26.25" customHeight="1" x14ac:dyDescent="0.2">
      <c r="A1095" s="192"/>
      <c r="B1095" s="236" t="s">
        <v>475</v>
      </c>
      <c r="C1095" s="237"/>
      <c r="D1095" s="238">
        <f>SUM(D1086:D1094)</f>
        <v>17954.84</v>
      </c>
    </row>
    <row r="1096" spans="1:4" ht="26.25" customHeight="1" x14ac:dyDescent="0.2">
      <c r="A1096" s="541" t="s">
        <v>1184</v>
      </c>
      <c r="B1096" s="541"/>
      <c r="C1096" s="541"/>
      <c r="D1096" s="541"/>
    </row>
    <row r="1097" spans="1:4" ht="26.25" customHeight="1" x14ac:dyDescent="0.2">
      <c r="A1097" s="192">
        <v>1</v>
      </c>
      <c r="B1097" s="196" t="s">
        <v>1638</v>
      </c>
      <c r="C1097" s="192">
        <v>2015</v>
      </c>
      <c r="D1097" s="197">
        <v>2439.02</v>
      </c>
    </row>
    <row r="1098" spans="1:4" ht="26.25" customHeight="1" x14ac:dyDescent="0.2">
      <c r="A1098" s="192">
        <v>2</v>
      </c>
      <c r="B1098" s="196" t="s">
        <v>1639</v>
      </c>
      <c r="C1098" s="192">
        <v>2016</v>
      </c>
      <c r="D1098" s="197">
        <v>922.76</v>
      </c>
    </row>
    <row r="1099" spans="1:4" ht="26.25" customHeight="1" x14ac:dyDescent="0.2">
      <c r="A1099" s="192">
        <v>3</v>
      </c>
      <c r="B1099" s="196" t="s">
        <v>1640</v>
      </c>
      <c r="C1099" s="192">
        <v>2013</v>
      </c>
      <c r="D1099" s="197">
        <v>1425</v>
      </c>
    </row>
    <row r="1100" spans="1:4" ht="26.25" customHeight="1" x14ac:dyDescent="0.2">
      <c r="A1100" s="192">
        <v>4</v>
      </c>
      <c r="B1100" s="196" t="s">
        <v>1641</v>
      </c>
      <c r="C1100" s="192">
        <v>2017</v>
      </c>
      <c r="D1100" s="197">
        <v>859</v>
      </c>
    </row>
    <row r="1101" spans="1:4" ht="26.25" customHeight="1" x14ac:dyDescent="0.2">
      <c r="A1101" s="192">
        <v>5</v>
      </c>
      <c r="B1101" s="196" t="s">
        <v>1642</v>
      </c>
      <c r="C1101" s="192">
        <v>2017</v>
      </c>
      <c r="D1101" s="197">
        <v>2013.7</v>
      </c>
    </row>
    <row r="1102" spans="1:4" ht="26.25" customHeight="1" x14ac:dyDescent="0.2">
      <c r="A1102" s="192">
        <v>6</v>
      </c>
      <c r="B1102" s="196" t="s">
        <v>1643</v>
      </c>
      <c r="C1102" s="192">
        <v>2017</v>
      </c>
      <c r="D1102" s="197">
        <v>780.48</v>
      </c>
    </row>
    <row r="1103" spans="1:4" ht="26.25" customHeight="1" x14ac:dyDescent="0.2">
      <c r="A1103" s="192">
        <v>7</v>
      </c>
      <c r="B1103" s="196" t="s">
        <v>1643</v>
      </c>
      <c r="C1103" s="192">
        <v>2017</v>
      </c>
      <c r="D1103" s="197">
        <v>780.48</v>
      </c>
    </row>
    <row r="1104" spans="1:4" ht="26.25" customHeight="1" x14ac:dyDescent="0.2">
      <c r="A1104" s="192">
        <v>8</v>
      </c>
      <c r="B1104" s="196" t="s">
        <v>1644</v>
      </c>
      <c r="C1104" s="192">
        <v>2017</v>
      </c>
      <c r="D1104" s="197">
        <v>951.21</v>
      </c>
    </row>
    <row r="1105" spans="1:4" ht="26.25" customHeight="1" x14ac:dyDescent="0.2">
      <c r="A1105" s="192">
        <v>9</v>
      </c>
      <c r="B1105" s="196" t="s">
        <v>1644</v>
      </c>
      <c r="C1105" s="192">
        <v>2017</v>
      </c>
      <c r="D1105" s="197">
        <v>951.21</v>
      </c>
    </row>
    <row r="1106" spans="1:4" ht="26.25" customHeight="1" x14ac:dyDescent="0.2">
      <c r="A1106" s="192">
        <v>10</v>
      </c>
      <c r="B1106" s="196" t="s">
        <v>1645</v>
      </c>
      <c r="C1106" s="192">
        <v>2018</v>
      </c>
      <c r="D1106" s="197">
        <v>995.93</v>
      </c>
    </row>
    <row r="1107" spans="1:4" ht="26.25" customHeight="1" x14ac:dyDescent="0.2">
      <c r="A1107" s="192">
        <v>11</v>
      </c>
      <c r="B1107" s="196" t="s">
        <v>1646</v>
      </c>
      <c r="C1107" s="192">
        <v>2018</v>
      </c>
      <c r="D1107" s="197">
        <v>2519.5100000000002</v>
      </c>
    </row>
    <row r="1108" spans="1:4" ht="26.25" customHeight="1" x14ac:dyDescent="0.2">
      <c r="A1108" s="192">
        <v>12</v>
      </c>
      <c r="B1108" s="196" t="s">
        <v>1647</v>
      </c>
      <c r="C1108" s="192">
        <v>2018</v>
      </c>
      <c r="D1108" s="197">
        <v>721.95</v>
      </c>
    </row>
    <row r="1109" spans="1:4" ht="26.25" customHeight="1" x14ac:dyDescent="0.2">
      <c r="A1109" s="192"/>
      <c r="B1109" s="204" t="s">
        <v>475</v>
      </c>
      <c r="C1109" s="203"/>
      <c r="D1109" s="205">
        <f>SUM(D1097:D1108)</f>
        <v>15360.249999999998</v>
      </c>
    </row>
    <row r="1110" spans="1:4" ht="26.25" customHeight="1" x14ac:dyDescent="0.2">
      <c r="A1110" s="541" t="s">
        <v>1231</v>
      </c>
      <c r="B1110" s="541"/>
      <c r="C1110" s="541"/>
      <c r="D1110" s="541"/>
    </row>
    <row r="1111" spans="1:4" ht="26.25" customHeight="1" x14ac:dyDescent="0.2">
      <c r="A1111" s="192">
        <v>1</v>
      </c>
      <c r="B1111" s="196" t="s">
        <v>1648</v>
      </c>
      <c r="C1111" s="192">
        <v>2016</v>
      </c>
      <c r="D1111" s="197">
        <v>3453.53</v>
      </c>
    </row>
    <row r="1112" spans="1:4" ht="26.25" customHeight="1" x14ac:dyDescent="0.2">
      <c r="A1112" s="192"/>
      <c r="B1112" s="204" t="s">
        <v>475</v>
      </c>
      <c r="C1112" s="203"/>
      <c r="D1112" s="205">
        <f>SUM(D1111)</f>
        <v>3453.53</v>
      </c>
    </row>
    <row r="1114" spans="1:4" ht="26.25" customHeight="1" x14ac:dyDescent="0.2">
      <c r="A1114" s="539" t="s">
        <v>175</v>
      </c>
      <c r="B1114" s="539"/>
      <c r="C1114" s="539"/>
      <c r="D1114" s="539"/>
    </row>
    <row r="1115" spans="1:4" ht="26.25" customHeight="1" x14ac:dyDescent="0.2">
      <c r="A1115" s="541" t="s">
        <v>1184</v>
      </c>
      <c r="B1115" s="541"/>
      <c r="C1115" s="541"/>
      <c r="D1115" s="541"/>
    </row>
    <row r="1116" spans="1:4" ht="26.25" customHeight="1" x14ac:dyDescent="0.2">
      <c r="A1116" s="192">
        <v>1</v>
      </c>
      <c r="B1116" s="261" t="s">
        <v>1498</v>
      </c>
      <c r="C1116" s="262"/>
      <c r="D1116" s="263">
        <v>1965</v>
      </c>
    </row>
    <row r="1117" spans="1:4" ht="26.25" customHeight="1" x14ac:dyDescent="0.2">
      <c r="A1117" s="192"/>
      <c r="B1117" s="204" t="s">
        <v>475</v>
      </c>
      <c r="C1117" s="203"/>
      <c r="D1117" s="243">
        <f>SUM(D1116)</f>
        <v>1965</v>
      </c>
    </row>
    <row r="1118" spans="1:4" ht="26.25" customHeight="1" x14ac:dyDescent="0.2">
      <c r="A1118" s="182"/>
    </row>
    <row r="1119" spans="1:4" ht="26.25" customHeight="1" x14ac:dyDescent="0.2">
      <c r="A1119" s="539" t="s">
        <v>181</v>
      </c>
      <c r="B1119" s="539"/>
      <c r="C1119" s="539"/>
      <c r="D1119" s="539"/>
    </row>
    <row r="1120" spans="1:4" ht="26.25" customHeight="1" x14ac:dyDescent="0.2">
      <c r="A1120" s="541" t="s">
        <v>1035</v>
      </c>
      <c r="B1120" s="541"/>
      <c r="C1120" s="541"/>
      <c r="D1120" s="541"/>
    </row>
    <row r="1121" spans="1:4" ht="26.25" customHeight="1" x14ac:dyDescent="0.2">
      <c r="A1121" s="192">
        <v>1</v>
      </c>
      <c r="B1121" s="196" t="s">
        <v>1649</v>
      </c>
      <c r="C1121" s="192">
        <v>2014</v>
      </c>
      <c r="D1121" s="197">
        <v>2859</v>
      </c>
    </row>
    <row r="1122" spans="1:4" ht="26.25" customHeight="1" x14ac:dyDescent="0.2">
      <c r="A1122" s="192">
        <v>2</v>
      </c>
      <c r="B1122" s="196" t="s">
        <v>1650</v>
      </c>
      <c r="C1122" s="192">
        <v>2016</v>
      </c>
      <c r="D1122" s="197">
        <v>6000</v>
      </c>
    </row>
    <row r="1123" spans="1:4" ht="26.25" customHeight="1" x14ac:dyDescent="0.2">
      <c r="A1123" s="192"/>
      <c r="B1123" s="204" t="s">
        <v>475</v>
      </c>
      <c r="C1123" s="203"/>
      <c r="D1123" s="205">
        <f>SUM(D1121:D1122)</f>
        <v>8859</v>
      </c>
    </row>
    <row r="1124" spans="1:4" ht="26.25" customHeight="1" x14ac:dyDescent="0.2">
      <c r="A1124" s="541" t="s">
        <v>1184</v>
      </c>
      <c r="B1124" s="541"/>
      <c r="C1124" s="541"/>
      <c r="D1124" s="541"/>
    </row>
    <row r="1125" spans="1:4" ht="26.25" customHeight="1" x14ac:dyDescent="0.2">
      <c r="A1125" s="192">
        <v>1</v>
      </c>
      <c r="B1125" s="196" t="s">
        <v>1651</v>
      </c>
      <c r="C1125" s="192">
        <v>2014</v>
      </c>
      <c r="D1125" s="197">
        <v>3268.01</v>
      </c>
    </row>
    <row r="1126" spans="1:4" ht="26.25" customHeight="1" x14ac:dyDescent="0.2">
      <c r="A1126" s="192">
        <v>2</v>
      </c>
      <c r="B1126" s="196" t="s">
        <v>1652</v>
      </c>
      <c r="C1126" s="192">
        <v>2017</v>
      </c>
      <c r="D1126" s="197">
        <v>1500</v>
      </c>
    </row>
    <row r="1127" spans="1:4" ht="26.25" customHeight="1" x14ac:dyDescent="0.2">
      <c r="A1127" s="192">
        <v>3</v>
      </c>
      <c r="B1127" s="196" t="s">
        <v>1653</v>
      </c>
      <c r="C1127" s="192">
        <v>2017</v>
      </c>
      <c r="D1127" s="197">
        <v>1500</v>
      </c>
    </row>
    <row r="1128" spans="1:4" ht="26.25" customHeight="1" x14ac:dyDescent="0.2">
      <c r="A1128" s="192"/>
      <c r="B1128" s="204" t="s">
        <v>475</v>
      </c>
      <c r="C1128" s="203"/>
      <c r="D1128" s="205">
        <f>SUM(D1125:D1127)</f>
        <v>6268.01</v>
      </c>
    </row>
    <row r="1131" spans="1:4" s="182" customFormat="1" ht="26.25" customHeight="1" x14ac:dyDescent="0.2">
      <c r="A1131" s="181"/>
    </row>
    <row r="1132" spans="1:4" s="182" customFormat="1" ht="26.25" customHeight="1" x14ac:dyDescent="0.2">
      <c r="A1132" s="181"/>
    </row>
    <row r="1133" spans="1:4" s="182" customFormat="1" ht="26.25" customHeight="1" x14ac:dyDescent="0.2">
      <c r="A1133" s="181"/>
    </row>
    <row r="1134" spans="1:4" s="182" customFormat="1" ht="26.25" customHeight="1" x14ac:dyDescent="0.2">
      <c r="A1134" s="181"/>
    </row>
  </sheetData>
  <mergeCells count="107">
    <mergeCell ref="A1085:D1085"/>
    <mergeCell ref="A1096:D1096"/>
    <mergeCell ref="A1110:D1110"/>
    <mergeCell ref="A1114:D1114"/>
    <mergeCell ref="A1115:D1115"/>
    <mergeCell ref="A1119:D1119"/>
    <mergeCell ref="A1120:D1120"/>
    <mergeCell ref="A1124:D1124"/>
    <mergeCell ref="A1031:D1031"/>
    <mergeCell ref="A1043:D1043"/>
    <mergeCell ref="A1048:D1048"/>
    <mergeCell ref="A1049:D1049"/>
    <mergeCell ref="A1052:D1052"/>
    <mergeCell ref="A1062:D1062"/>
    <mergeCell ref="A1063:D1063"/>
    <mergeCell ref="A1074:D1074"/>
    <mergeCell ref="A1084:D1084"/>
    <mergeCell ref="A913:D913"/>
    <mergeCell ref="A914:D914"/>
    <mergeCell ref="A949:D949"/>
    <mergeCell ref="A965:D965"/>
    <mergeCell ref="A973:D973"/>
    <mergeCell ref="A974:D974"/>
    <mergeCell ref="A990:D990"/>
    <mergeCell ref="A1010:D1010"/>
    <mergeCell ref="A1011:D1011"/>
    <mergeCell ref="A719:D719"/>
    <mergeCell ref="A774:D774"/>
    <mergeCell ref="A797:D797"/>
    <mergeCell ref="A798:D798"/>
    <mergeCell ref="A806:D806"/>
    <mergeCell ref="A841:D841"/>
    <mergeCell ref="A842:D842"/>
    <mergeCell ref="A891:D891"/>
    <mergeCell ref="A907:D907"/>
    <mergeCell ref="A669:D669"/>
    <mergeCell ref="A675:D675"/>
    <mergeCell ref="A676:D676"/>
    <mergeCell ref="A680:D680"/>
    <mergeCell ref="A686:D686"/>
    <mergeCell ref="A687:D687"/>
    <mergeCell ref="A706:D706"/>
    <mergeCell ref="A713:D713"/>
    <mergeCell ref="A718:D718"/>
    <mergeCell ref="A631:D631"/>
    <mergeCell ref="A636:D636"/>
    <mergeCell ref="A637:D637"/>
    <mergeCell ref="A640:D640"/>
    <mergeCell ref="A645:D645"/>
    <mergeCell ref="A646:D646"/>
    <mergeCell ref="A650:D650"/>
    <mergeCell ref="A658:D658"/>
    <mergeCell ref="A659:D659"/>
    <mergeCell ref="A599:D599"/>
    <mergeCell ref="A608:D608"/>
    <mergeCell ref="A609:D609"/>
    <mergeCell ref="A614:D614"/>
    <mergeCell ref="A619:D619"/>
    <mergeCell ref="A620:D620"/>
    <mergeCell ref="A623:D623"/>
    <mergeCell ref="A627:D627"/>
    <mergeCell ref="A628:D628"/>
    <mergeCell ref="A566:D566"/>
    <mergeCell ref="A570:D570"/>
    <mergeCell ref="A576:D576"/>
    <mergeCell ref="A577:D577"/>
    <mergeCell ref="A581:D581"/>
    <mergeCell ref="A582:D582"/>
    <mergeCell ref="A585:D585"/>
    <mergeCell ref="A589:D589"/>
    <mergeCell ref="A590:D590"/>
    <mergeCell ref="A423:D423"/>
    <mergeCell ref="A476:D476"/>
    <mergeCell ref="A481:D481"/>
    <mergeCell ref="A486:D486"/>
    <mergeCell ref="A487:D487"/>
    <mergeCell ref="A545:D545"/>
    <mergeCell ref="A555:D555"/>
    <mergeCell ref="A556:D556"/>
    <mergeCell ref="A565:D565"/>
    <mergeCell ref="A352:D352"/>
    <mergeCell ref="A356:D356"/>
    <mergeCell ref="A357:D357"/>
    <mergeCell ref="A397:D397"/>
    <mergeCell ref="A401:D401"/>
    <mergeCell ref="A405:D405"/>
    <mergeCell ref="A406:D406"/>
    <mergeCell ref="A418:D418"/>
    <mergeCell ref="A422:D422"/>
    <mergeCell ref="A226:D226"/>
    <mergeCell ref="A227:D227"/>
    <mergeCell ref="A269:D269"/>
    <mergeCell ref="A289:D289"/>
    <mergeCell ref="A290:D290"/>
    <mergeCell ref="A312:D312"/>
    <mergeCell ref="A317:D317"/>
    <mergeCell ref="A318:D318"/>
    <mergeCell ref="A330:D330"/>
    <mergeCell ref="B2:C2"/>
    <mergeCell ref="B3:C3"/>
    <mergeCell ref="B4:C4"/>
    <mergeCell ref="B5:C5"/>
    <mergeCell ref="A8:D8"/>
    <mergeCell ref="A10:D10"/>
    <mergeCell ref="A11:D11"/>
    <mergeCell ref="A168:D168"/>
    <mergeCell ref="A221:D221"/>
  </mergeCells>
  <pageMargins left="0.70833333333333304" right="0.70833333333333304" top="0.74791666666666701" bottom="0.55000000000000004" header="0.51180555555555496" footer="0.51180555555555496"/>
  <pageSetup scale="77" firstPageNumber="0" fitToHeight="6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83"/>
  <sheetViews>
    <sheetView tabSelected="1" view="pageBreakPreview" topLeftCell="A82" zoomScaleNormal="100" workbookViewId="0">
      <selection activeCell="A76" sqref="A76:A83"/>
    </sheetView>
  </sheetViews>
  <sheetFormatPr defaultColWidth="9.140625" defaultRowHeight="18" x14ac:dyDescent="0.2"/>
  <cols>
    <col min="1" max="1" width="10.85546875" style="264" customWidth="1"/>
    <col min="2" max="2" width="35.85546875" style="265" customWidth="1"/>
    <col min="3" max="3" width="30.140625" style="266" customWidth="1"/>
    <col min="4" max="4" width="22.7109375" style="267" customWidth="1"/>
    <col min="5" max="5" width="35" style="268" customWidth="1"/>
    <col min="6" max="6" width="21.85546875" style="265" customWidth="1"/>
    <col min="7" max="8" width="27" style="265" customWidth="1"/>
    <col min="9" max="9" width="13.140625" style="265" customWidth="1"/>
    <col min="10" max="10" width="17.42578125" style="267" customWidth="1"/>
    <col min="11" max="11" width="10.85546875" style="267" customWidth="1"/>
    <col min="12" max="14" width="22" style="265" customWidth="1"/>
    <col min="15" max="15" width="24.85546875" style="265" customWidth="1"/>
    <col min="16" max="17" width="34.7109375" style="269" customWidth="1"/>
    <col min="18" max="19" width="14.5703125" style="265" customWidth="1"/>
    <col min="20" max="23" width="17.140625" style="270" customWidth="1"/>
    <col min="24" max="24" width="11.85546875" style="265" customWidth="1"/>
    <col min="25" max="1025" width="9.140625" style="265"/>
  </cols>
  <sheetData>
    <row r="1" spans="1:24" ht="27.75" customHeight="1" x14ac:dyDescent="0.2">
      <c r="A1" s="271" t="s">
        <v>1654</v>
      </c>
      <c r="B1" s="272"/>
      <c r="J1" s="273"/>
      <c r="T1" s="270" t="s">
        <v>1</v>
      </c>
    </row>
    <row r="2" spans="1:24" ht="27.75" customHeight="1" x14ac:dyDescent="0.2">
      <c r="A2" s="546" t="s">
        <v>1655</v>
      </c>
      <c r="B2" s="546"/>
      <c r="C2" s="546"/>
      <c r="D2" s="546"/>
      <c r="E2" s="546"/>
      <c r="F2" s="546"/>
      <c r="G2" s="546"/>
      <c r="H2" s="546"/>
      <c r="I2" s="546"/>
      <c r="J2" s="546"/>
      <c r="K2" s="274"/>
      <c r="L2" s="275"/>
      <c r="M2" s="275"/>
      <c r="N2" s="275"/>
      <c r="O2" s="275"/>
      <c r="P2" s="276"/>
      <c r="Q2" s="276"/>
      <c r="R2" s="275"/>
      <c r="S2" s="275"/>
      <c r="T2" s="277"/>
      <c r="U2" s="277"/>
      <c r="V2" s="277"/>
      <c r="W2" s="277"/>
      <c r="X2" s="275"/>
    </row>
    <row r="3" spans="1:24" ht="27.75" customHeight="1" x14ac:dyDescent="0.2">
      <c r="A3" s="547" t="s">
        <v>1031</v>
      </c>
      <c r="B3" s="547" t="s">
        <v>1656</v>
      </c>
      <c r="C3" s="547" t="s">
        <v>1657</v>
      </c>
      <c r="D3" s="547" t="s">
        <v>1658</v>
      </c>
      <c r="E3" s="547" t="s">
        <v>1659</v>
      </c>
      <c r="F3" s="547" t="s">
        <v>1660</v>
      </c>
      <c r="G3" s="547" t="s">
        <v>1661</v>
      </c>
      <c r="H3" s="547" t="s">
        <v>1662</v>
      </c>
      <c r="I3" s="547" t="s">
        <v>1663</v>
      </c>
      <c r="J3" s="547" t="s">
        <v>1664</v>
      </c>
      <c r="K3" s="547" t="s">
        <v>1665</v>
      </c>
      <c r="L3" s="547" t="s">
        <v>1666</v>
      </c>
      <c r="M3" s="547" t="s">
        <v>1667</v>
      </c>
      <c r="N3" s="547" t="s">
        <v>1668</v>
      </c>
      <c r="O3" s="547" t="s">
        <v>1669</v>
      </c>
      <c r="P3" s="548" t="s">
        <v>1670</v>
      </c>
      <c r="Q3" s="548" t="s">
        <v>1671</v>
      </c>
      <c r="R3" s="547" t="s">
        <v>1672</v>
      </c>
      <c r="S3" s="547"/>
      <c r="T3" s="547" t="s">
        <v>1673</v>
      </c>
      <c r="U3" s="547"/>
      <c r="V3" s="549" t="s">
        <v>1674</v>
      </c>
      <c r="W3" s="549"/>
      <c r="X3" s="547" t="s">
        <v>1675</v>
      </c>
    </row>
    <row r="4" spans="1:24" ht="27.75" customHeight="1" x14ac:dyDescent="0.2">
      <c r="A4" s="547"/>
      <c r="B4" s="547"/>
      <c r="C4" s="547"/>
      <c r="D4" s="547"/>
      <c r="E4" s="547"/>
      <c r="F4" s="547"/>
      <c r="G4" s="547"/>
      <c r="H4" s="547"/>
      <c r="I4" s="547"/>
      <c r="J4" s="547"/>
      <c r="K4" s="547"/>
      <c r="L4" s="547"/>
      <c r="M4" s="547"/>
      <c r="N4" s="547"/>
      <c r="O4" s="547"/>
      <c r="P4" s="548"/>
      <c r="Q4" s="548"/>
      <c r="R4" s="547"/>
      <c r="S4" s="547"/>
      <c r="T4" s="547"/>
      <c r="U4" s="547"/>
      <c r="V4" s="549"/>
      <c r="W4" s="549"/>
      <c r="X4" s="547"/>
    </row>
    <row r="5" spans="1:24" ht="27.75" customHeight="1" x14ac:dyDescent="0.2">
      <c r="A5" s="547"/>
      <c r="B5" s="547"/>
      <c r="C5" s="547"/>
      <c r="D5" s="547"/>
      <c r="E5" s="547"/>
      <c r="F5" s="547"/>
      <c r="G5" s="547"/>
      <c r="H5" s="547"/>
      <c r="I5" s="547"/>
      <c r="J5" s="547"/>
      <c r="K5" s="547"/>
      <c r="L5" s="547"/>
      <c r="M5" s="547"/>
      <c r="N5" s="547"/>
      <c r="O5" s="547"/>
      <c r="P5" s="548"/>
      <c r="Q5" s="548"/>
      <c r="R5" s="278" t="s">
        <v>1676</v>
      </c>
      <c r="S5" s="278" t="s">
        <v>1677</v>
      </c>
      <c r="T5" s="279" t="s">
        <v>1678</v>
      </c>
      <c r="U5" s="279" t="s">
        <v>1679</v>
      </c>
      <c r="V5" s="279" t="s">
        <v>1678</v>
      </c>
      <c r="W5" s="279" t="s">
        <v>1679</v>
      </c>
      <c r="X5" s="547"/>
    </row>
    <row r="6" spans="1:24" ht="27.75" customHeight="1" x14ac:dyDescent="0.2">
      <c r="A6" s="550" t="s">
        <v>1680</v>
      </c>
      <c r="B6" s="550"/>
      <c r="C6" s="550"/>
      <c r="D6" s="550"/>
      <c r="E6" s="550"/>
      <c r="F6" s="550"/>
      <c r="G6" s="550"/>
      <c r="H6" s="550"/>
      <c r="I6" s="550"/>
      <c r="J6" s="550"/>
      <c r="K6" s="550"/>
      <c r="L6" s="550"/>
      <c r="M6" s="280"/>
      <c r="N6" s="280"/>
      <c r="O6" s="280"/>
      <c r="P6" s="281"/>
      <c r="Q6" s="281"/>
      <c r="R6" s="280"/>
      <c r="S6" s="280"/>
      <c r="T6" s="282"/>
      <c r="U6" s="282"/>
      <c r="V6" s="282"/>
      <c r="W6" s="282"/>
      <c r="X6" s="280"/>
    </row>
    <row r="7" spans="1:24" ht="27.75" customHeight="1" x14ac:dyDescent="0.2">
      <c r="A7" s="283">
        <v>1</v>
      </c>
      <c r="B7" s="284" t="s">
        <v>1681</v>
      </c>
      <c r="C7" s="285" t="s">
        <v>1682</v>
      </c>
      <c r="D7" s="284" t="s">
        <v>1683</v>
      </c>
      <c r="E7" s="284" t="s">
        <v>1684</v>
      </c>
      <c r="F7" s="284" t="s">
        <v>1685</v>
      </c>
      <c r="G7" s="284" t="s">
        <v>1686</v>
      </c>
      <c r="H7" s="286">
        <v>1995</v>
      </c>
      <c r="I7" s="284">
        <v>2006</v>
      </c>
      <c r="J7" s="284" t="s">
        <v>1687</v>
      </c>
      <c r="K7" s="284">
        <v>9</v>
      </c>
      <c r="L7" s="287" t="s">
        <v>601</v>
      </c>
      <c r="M7" s="284" t="s">
        <v>1688</v>
      </c>
      <c r="N7" s="284" t="s">
        <v>329</v>
      </c>
      <c r="O7" s="288" t="s">
        <v>1689</v>
      </c>
      <c r="P7" s="289">
        <v>21800</v>
      </c>
      <c r="Q7" s="290">
        <v>19200</v>
      </c>
      <c r="R7" s="284" t="s">
        <v>1690</v>
      </c>
      <c r="S7" s="284" t="s">
        <v>1691</v>
      </c>
      <c r="T7" s="291" t="s">
        <v>1692</v>
      </c>
      <c r="U7" s="291" t="s">
        <v>1693</v>
      </c>
      <c r="V7" s="291" t="s">
        <v>1692</v>
      </c>
      <c r="W7" s="291" t="s">
        <v>1693</v>
      </c>
      <c r="X7" s="292" t="s">
        <v>601</v>
      </c>
    </row>
    <row r="8" spans="1:24" ht="27.75" customHeight="1" x14ac:dyDescent="0.2">
      <c r="A8" s="293">
        <v>2</v>
      </c>
      <c r="B8" s="294" t="s">
        <v>1681</v>
      </c>
      <c r="C8" s="295" t="s">
        <v>1694</v>
      </c>
      <c r="D8" s="294" t="s">
        <v>1695</v>
      </c>
      <c r="E8" s="294" t="s">
        <v>1696</v>
      </c>
      <c r="F8" s="294" t="s">
        <v>1697</v>
      </c>
      <c r="G8" s="294" t="s">
        <v>1686</v>
      </c>
      <c r="H8" s="296">
        <v>1197</v>
      </c>
      <c r="I8" s="294">
        <v>2011</v>
      </c>
      <c r="J8" s="294" t="s">
        <v>1698</v>
      </c>
      <c r="K8" s="294">
        <v>5</v>
      </c>
      <c r="L8" s="297" t="s">
        <v>1699</v>
      </c>
      <c r="M8" s="294" t="s">
        <v>1700</v>
      </c>
      <c r="N8" s="294" t="s">
        <v>329</v>
      </c>
      <c r="O8" s="298" t="s">
        <v>1689</v>
      </c>
      <c r="P8" s="289">
        <v>23300</v>
      </c>
      <c r="Q8" s="290">
        <v>20700</v>
      </c>
      <c r="R8" s="294" t="s">
        <v>29</v>
      </c>
      <c r="S8" s="294" t="s">
        <v>601</v>
      </c>
      <c r="T8" s="299" t="s">
        <v>1701</v>
      </c>
      <c r="U8" s="299" t="s">
        <v>1702</v>
      </c>
      <c r="V8" s="299" t="s">
        <v>1701</v>
      </c>
      <c r="W8" s="299" t="s">
        <v>1702</v>
      </c>
      <c r="X8" s="300" t="s">
        <v>601</v>
      </c>
    </row>
    <row r="9" spans="1:24" ht="27.75" customHeight="1" x14ac:dyDescent="0.2">
      <c r="A9" s="551" t="s">
        <v>1703</v>
      </c>
      <c r="B9" s="551"/>
      <c r="C9" s="551"/>
      <c r="D9" s="551"/>
      <c r="E9" s="551"/>
      <c r="F9" s="551"/>
      <c r="G9" s="551"/>
      <c r="H9" s="551"/>
      <c r="I9" s="551"/>
      <c r="J9" s="551"/>
      <c r="K9" s="551"/>
      <c r="L9" s="551"/>
      <c r="M9" s="301"/>
      <c r="N9" s="301"/>
      <c r="O9" s="301"/>
      <c r="P9" s="302"/>
      <c r="Q9" s="302"/>
      <c r="R9" s="301"/>
      <c r="S9" s="301"/>
      <c r="T9" s="303"/>
      <c r="U9" s="303"/>
      <c r="V9" s="303"/>
      <c r="W9" s="303"/>
      <c r="X9" s="301"/>
    </row>
    <row r="10" spans="1:24" ht="27.75" customHeight="1" x14ac:dyDescent="0.2">
      <c r="A10" s="283">
        <v>1</v>
      </c>
      <c r="B10" s="284" t="s">
        <v>1704</v>
      </c>
      <c r="C10" s="285" t="s">
        <v>1705</v>
      </c>
      <c r="D10" s="284" t="s">
        <v>1706</v>
      </c>
      <c r="E10" s="284" t="s">
        <v>1707</v>
      </c>
      <c r="F10" s="284" t="s">
        <v>1708</v>
      </c>
      <c r="G10" s="284" t="s">
        <v>1686</v>
      </c>
      <c r="H10" s="286">
        <v>1360</v>
      </c>
      <c r="I10" s="284">
        <v>2002</v>
      </c>
      <c r="J10" s="304">
        <v>37557</v>
      </c>
      <c r="K10" s="284">
        <v>5</v>
      </c>
      <c r="L10" s="287" t="s">
        <v>29</v>
      </c>
      <c r="M10" s="284">
        <v>1470</v>
      </c>
      <c r="N10" s="284" t="s">
        <v>329</v>
      </c>
      <c r="O10" s="284" t="s">
        <v>1709</v>
      </c>
      <c r="P10" s="305">
        <v>6800</v>
      </c>
      <c r="Q10" s="306">
        <v>6000</v>
      </c>
      <c r="R10" s="284" t="s">
        <v>29</v>
      </c>
      <c r="S10" s="284" t="s">
        <v>29</v>
      </c>
      <c r="T10" s="291">
        <v>44041</v>
      </c>
      <c r="U10" s="291">
        <v>44770</v>
      </c>
      <c r="V10" s="291">
        <v>44041</v>
      </c>
      <c r="W10" s="291">
        <v>44770</v>
      </c>
      <c r="X10" s="300" t="s">
        <v>601</v>
      </c>
    </row>
    <row r="11" spans="1:24" ht="27.75" customHeight="1" x14ac:dyDescent="0.2">
      <c r="A11" s="293">
        <v>2</v>
      </c>
      <c r="B11" s="284" t="s">
        <v>1704</v>
      </c>
      <c r="C11" s="295" t="s">
        <v>1710</v>
      </c>
      <c r="D11" s="294" t="s">
        <v>1711</v>
      </c>
      <c r="E11" s="294" t="s">
        <v>1712</v>
      </c>
      <c r="F11" s="294" t="s">
        <v>1713</v>
      </c>
      <c r="G11" s="294" t="s">
        <v>1686</v>
      </c>
      <c r="H11" s="296">
        <v>1198</v>
      </c>
      <c r="I11" s="294">
        <v>2003</v>
      </c>
      <c r="J11" s="307">
        <v>37825</v>
      </c>
      <c r="K11" s="294">
        <v>5</v>
      </c>
      <c r="L11" s="297">
        <v>515</v>
      </c>
      <c r="M11" s="294">
        <v>1610</v>
      </c>
      <c r="N11" s="294" t="s">
        <v>329</v>
      </c>
      <c r="O11" s="294" t="s">
        <v>1709</v>
      </c>
      <c r="P11" s="308">
        <v>5200</v>
      </c>
      <c r="Q11" s="308">
        <v>4600</v>
      </c>
      <c r="R11" s="294" t="s">
        <v>29</v>
      </c>
      <c r="S11" s="294" t="s">
        <v>29</v>
      </c>
      <c r="T11" s="299">
        <v>44035</v>
      </c>
      <c r="U11" s="299">
        <v>44764</v>
      </c>
      <c r="V11" s="299">
        <v>44035</v>
      </c>
      <c r="W11" s="299">
        <v>44764</v>
      </c>
      <c r="X11" s="300" t="s">
        <v>601</v>
      </c>
    </row>
    <row r="12" spans="1:24" ht="27.75" customHeight="1" x14ac:dyDescent="0.2">
      <c r="A12" s="293">
        <v>3</v>
      </c>
      <c r="B12" s="284" t="s">
        <v>1704</v>
      </c>
      <c r="C12" s="295" t="s">
        <v>1714</v>
      </c>
      <c r="D12" s="294" t="s">
        <v>1715</v>
      </c>
      <c r="E12" s="294" t="s">
        <v>1716</v>
      </c>
      <c r="F12" s="294" t="s">
        <v>1717</v>
      </c>
      <c r="G12" s="294" t="s">
        <v>1718</v>
      </c>
      <c r="H12" s="296">
        <v>1248</v>
      </c>
      <c r="I12" s="294">
        <v>2005</v>
      </c>
      <c r="J12" s="307">
        <v>39080</v>
      </c>
      <c r="K12" s="294">
        <v>5</v>
      </c>
      <c r="L12" s="297">
        <v>755</v>
      </c>
      <c r="M12" s="294">
        <v>2020</v>
      </c>
      <c r="N12" s="294" t="s">
        <v>329</v>
      </c>
      <c r="O12" s="294" t="s">
        <v>1709</v>
      </c>
      <c r="P12" s="308">
        <v>4500</v>
      </c>
      <c r="Q12" s="308">
        <v>3900</v>
      </c>
      <c r="R12" s="294" t="s">
        <v>29</v>
      </c>
      <c r="S12" s="294" t="s">
        <v>29</v>
      </c>
      <c r="T12" s="299">
        <v>44193</v>
      </c>
      <c r="U12" s="299">
        <v>44922</v>
      </c>
      <c r="V12" s="299">
        <v>44193</v>
      </c>
      <c r="W12" s="299">
        <v>44922</v>
      </c>
      <c r="X12" s="300" t="s">
        <v>601</v>
      </c>
    </row>
    <row r="13" spans="1:24" ht="27.75" customHeight="1" x14ac:dyDescent="0.2">
      <c r="A13" s="293">
        <v>4</v>
      </c>
      <c r="B13" s="284" t="s">
        <v>1704</v>
      </c>
      <c r="C13" s="295" t="s">
        <v>1719</v>
      </c>
      <c r="D13" s="294" t="s">
        <v>1720</v>
      </c>
      <c r="E13" s="294" t="s">
        <v>1721</v>
      </c>
      <c r="F13" s="294" t="s">
        <v>1722</v>
      </c>
      <c r="G13" s="294" t="s">
        <v>1723</v>
      </c>
      <c r="H13" s="296">
        <v>1995</v>
      </c>
      <c r="I13" s="294">
        <v>2012</v>
      </c>
      <c r="J13" s="307">
        <v>41267</v>
      </c>
      <c r="K13" s="294">
        <v>9</v>
      </c>
      <c r="L13" s="297">
        <v>1182</v>
      </c>
      <c r="M13" s="294">
        <v>3030</v>
      </c>
      <c r="N13" s="294" t="s">
        <v>329</v>
      </c>
      <c r="O13" s="294" t="s">
        <v>1709</v>
      </c>
      <c r="P13" s="308">
        <v>25900</v>
      </c>
      <c r="Q13" s="308">
        <v>21900</v>
      </c>
      <c r="R13" s="294" t="s">
        <v>29</v>
      </c>
      <c r="S13" s="294" t="s">
        <v>29</v>
      </c>
      <c r="T13" s="299">
        <v>44189</v>
      </c>
      <c r="U13" s="299">
        <v>44918</v>
      </c>
      <c r="V13" s="299">
        <v>44189</v>
      </c>
      <c r="W13" s="299">
        <v>44918</v>
      </c>
      <c r="X13" s="300" t="s">
        <v>601</v>
      </c>
    </row>
    <row r="14" spans="1:24" ht="27.75" customHeight="1" x14ac:dyDescent="0.2">
      <c r="A14" s="551" t="s">
        <v>1724</v>
      </c>
      <c r="B14" s="551"/>
      <c r="C14" s="551"/>
      <c r="D14" s="551"/>
      <c r="E14" s="551"/>
      <c r="F14" s="551"/>
      <c r="G14" s="551"/>
      <c r="H14" s="551"/>
      <c r="I14" s="551"/>
      <c r="J14" s="551"/>
      <c r="K14" s="551"/>
      <c r="L14" s="551"/>
      <c r="M14" s="301"/>
      <c r="N14" s="301"/>
      <c r="O14" s="301"/>
      <c r="P14" s="302"/>
      <c r="Q14" s="302"/>
      <c r="R14" s="301"/>
      <c r="S14" s="301"/>
      <c r="T14" s="303"/>
      <c r="U14" s="303"/>
      <c r="V14" s="303"/>
      <c r="W14" s="303"/>
      <c r="X14" s="301"/>
    </row>
    <row r="15" spans="1:24" ht="27.75" customHeight="1" x14ac:dyDescent="0.2">
      <c r="A15" s="283">
        <v>1</v>
      </c>
      <c r="B15" s="284" t="s">
        <v>1725</v>
      </c>
      <c r="C15" s="285" t="s">
        <v>1726</v>
      </c>
      <c r="D15" s="284" t="s">
        <v>1727</v>
      </c>
      <c r="E15" s="284" t="s">
        <v>1728</v>
      </c>
      <c r="F15" s="284" t="s">
        <v>1729</v>
      </c>
      <c r="G15" s="284" t="s">
        <v>1686</v>
      </c>
      <c r="H15" s="286">
        <v>1997</v>
      </c>
      <c r="I15" s="284">
        <v>2002</v>
      </c>
      <c r="J15" s="304">
        <v>37683</v>
      </c>
      <c r="K15" s="284">
        <v>9</v>
      </c>
      <c r="L15" s="287" t="s">
        <v>29</v>
      </c>
      <c r="M15" s="284">
        <v>2900</v>
      </c>
      <c r="N15" s="284" t="s">
        <v>329</v>
      </c>
      <c r="O15" s="284" t="s">
        <v>1730</v>
      </c>
      <c r="P15" s="306">
        <v>8200</v>
      </c>
      <c r="Q15" s="306">
        <v>7300</v>
      </c>
      <c r="R15" s="284" t="s">
        <v>232</v>
      </c>
      <c r="S15" s="284" t="s">
        <v>29</v>
      </c>
      <c r="T15" s="291">
        <v>43893</v>
      </c>
      <c r="U15" s="291">
        <v>44622</v>
      </c>
      <c r="V15" s="291">
        <v>43893</v>
      </c>
      <c r="W15" s="291">
        <v>44622</v>
      </c>
      <c r="X15" s="300" t="s">
        <v>601</v>
      </c>
    </row>
    <row r="16" spans="1:24" ht="27.75" customHeight="1" x14ac:dyDescent="0.2">
      <c r="A16" s="293">
        <v>2</v>
      </c>
      <c r="B16" s="284" t="s">
        <v>1725</v>
      </c>
      <c r="C16" s="295" t="s">
        <v>1719</v>
      </c>
      <c r="D16" s="294" t="s">
        <v>1731</v>
      </c>
      <c r="E16" s="294" t="s">
        <v>1732</v>
      </c>
      <c r="F16" s="294" t="s">
        <v>1733</v>
      </c>
      <c r="G16" s="294" t="s">
        <v>1686</v>
      </c>
      <c r="H16" s="296">
        <v>1870</v>
      </c>
      <c r="I16" s="294">
        <v>2006</v>
      </c>
      <c r="J16" s="309">
        <v>39141</v>
      </c>
      <c r="K16" s="294">
        <v>5</v>
      </c>
      <c r="L16" s="297" t="s">
        <v>29</v>
      </c>
      <c r="M16" s="294" t="s">
        <v>29</v>
      </c>
      <c r="N16" s="294" t="s">
        <v>329</v>
      </c>
      <c r="O16" s="294" t="s">
        <v>1730</v>
      </c>
      <c r="P16" s="308">
        <v>7800</v>
      </c>
      <c r="Q16" s="308">
        <v>7000</v>
      </c>
      <c r="R16" s="294" t="s">
        <v>232</v>
      </c>
      <c r="S16" s="294" t="s">
        <v>29</v>
      </c>
      <c r="T16" s="299">
        <v>43858</v>
      </c>
      <c r="U16" s="299">
        <v>44588</v>
      </c>
      <c r="V16" s="299">
        <v>43858</v>
      </c>
      <c r="W16" s="299">
        <v>44588</v>
      </c>
      <c r="X16" s="300" t="s">
        <v>601</v>
      </c>
    </row>
    <row r="17" spans="1:24" ht="27.75" customHeight="1" x14ac:dyDescent="0.2">
      <c r="A17" s="551" t="s">
        <v>1734</v>
      </c>
      <c r="B17" s="551"/>
      <c r="C17" s="551"/>
      <c r="D17" s="551"/>
      <c r="E17" s="551"/>
      <c r="F17" s="551"/>
      <c r="G17" s="551"/>
      <c r="H17" s="551"/>
      <c r="I17" s="551"/>
      <c r="J17" s="551"/>
      <c r="K17" s="551"/>
      <c r="L17" s="551"/>
      <c r="M17" s="301"/>
      <c r="N17" s="301"/>
      <c r="O17" s="301"/>
      <c r="P17" s="302"/>
      <c r="Q17" s="302"/>
      <c r="R17" s="301"/>
      <c r="S17" s="301"/>
      <c r="T17" s="303"/>
      <c r="U17" s="303"/>
      <c r="V17" s="303"/>
      <c r="W17" s="303"/>
      <c r="X17" s="301"/>
    </row>
    <row r="18" spans="1:24" s="310" customFormat="1" ht="27.75" customHeight="1" x14ac:dyDescent="0.25">
      <c r="A18" s="293">
        <v>1</v>
      </c>
      <c r="B18" s="284" t="s">
        <v>1735</v>
      </c>
      <c r="C18" s="295" t="s">
        <v>1736</v>
      </c>
      <c r="D18" s="294" t="s">
        <v>1737</v>
      </c>
      <c r="E18" s="294" t="s">
        <v>1738</v>
      </c>
      <c r="F18" s="294" t="s">
        <v>1739</v>
      </c>
      <c r="G18" s="294" t="s">
        <v>1718</v>
      </c>
      <c r="H18" s="296">
        <v>1560</v>
      </c>
      <c r="I18" s="294">
        <v>2007</v>
      </c>
      <c r="J18" s="310" t="s">
        <v>1740</v>
      </c>
      <c r="K18" s="294">
        <v>2</v>
      </c>
      <c r="L18" s="297">
        <v>515</v>
      </c>
      <c r="M18" s="294">
        <v>1730</v>
      </c>
      <c r="N18" s="294" t="s">
        <v>329</v>
      </c>
      <c r="O18" s="294" t="s">
        <v>1709</v>
      </c>
      <c r="P18" s="308">
        <v>19000</v>
      </c>
      <c r="Q18" s="308">
        <v>17000</v>
      </c>
      <c r="R18" s="294" t="s">
        <v>29</v>
      </c>
      <c r="S18" s="294" t="s">
        <v>29</v>
      </c>
      <c r="T18" s="291">
        <v>43833</v>
      </c>
      <c r="U18" s="291">
        <v>44563</v>
      </c>
      <c r="V18" s="291">
        <v>43833</v>
      </c>
      <c r="W18" s="291">
        <v>44563</v>
      </c>
      <c r="X18" s="300" t="s">
        <v>601</v>
      </c>
    </row>
    <row r="19" spans="1:24" s="310" customFormat="1" ht="27.75" customHeight="1" x14ac:dyDescent="0.25">
      <c r="A19" s="293">
        <v>2</v>
      </c>
      <c r="B19" s="284" t="s">
        <v>1735</v>
      </c>
      <c r="C19" s="295" t="s">
        <v>1741</v>
      </c>
      <c r="D19" s="294" t="s">
        <v>1742</v>
      </c>
      <c r="E19" s="294" t="s">
        <v>1743</v>
      </c>
      <c r="F19" s="294" t="s">
        <v>1744</v>
      </c>
      <c r="G19" s="294" t="s">
        <v>1718</v>
      </c>
      <c r="H19" s="296">
        <v>2476</v>
      </c>
      <c r="I19" s="294">
        <v>2007</v>
      </c>
      <c r="J19" s="311">
        <v>39408</v>
      </c>
      <c r="K19" s="294">
        <v>6</v>
      </c>
      <c r="L19" s="297">
        <v>1380</v>
      </c>
      <c r="M19" s="294">
        <v>3220</v>
      </c>
      <c r="N19" s="294" t="s">
        <v>329</v>
      </c>
      <c r="O19" s="294" t="s">
        <v>1709</v>
      </c>
      <c r="P19" s="308" t="s">
        <v>29</v>
      </c>
      <c r="Q19" s="308" t="s">
        <v>29</v>
      </c>
      <c r="R19" s="294" t="s">
        <v>29</v>
      </c>
      <c r="S19" s="294" t="s">
        <v>29</v>
      </c>
      <c r="T19" s="291">
        <v>43833</v>
      </c>
      <c r="U19" s="291">
        <v>44563</v>
      </c>
      <c r="V19" s="291" t="s">
        <v>29</v>
      </c>
      <c r="W19" s="291" t="s">
        <v>29</v>
      </c>
      <c r="X19" s="300" t="s">
        <v>601</v>
      </c>
    </row>
    <row r="20" spans="1:24" s="310" customFormat="1" ht="27.75" customHeight="1" x14ac:dyDescent="0.25">
      <c r="A20" s="293">
        <v>3</v>
      </c>
      <c r="B20" s="284" t="s">
        <v>1735</v>
      </c>
      <c r="C20" s="295" t="s">
        <v>1741</v>
      </c>
      <c r="D20" s="294" t="s">
        <v>1742</v>
      </c>
      <c r="E20" s="294" t="s">
        <v>1745</v>
      </c>
      <c r="F20" s="294" t="s">
        <v>1746</v>
      </c>
      <c r="G20" s="294" t="s">
        <v>1718</v>
      </c>
      <c r="H20" s="296">
        <v>2476</v>
      </c>
      <c r="I20" s="294">
        <v>2004</v>
      </c>
      <c r="J20" s="311">
        <v>38621</v>
      </c>
      <c r="K20" s="294">
        <v>6</v>
      </c>
      <c r="L20" s="297">
        <v>1520</v>
      </c>
      <c r="M20" s="294">
        <v>3220</v>
      </c>
      <c r="N20" s="294" t="s">
        <v>329</v>
      </c>
      <c r="O20" s="294" t="s">
        <v>1709</v>
      </c>
      <c r="P20" s="308" t="s">
        <v>29</v>
      </c>
      <c r="Q20" s="308" t="s">
        <v>29</v>
      </c>
      <c r="R20" s="294" t="s">
        <v>29</v>
      </c>
      <c r="S20" s="294" t="s">
        <v>29</v>
      </c>
      <c r="T20" s="291">
        <v>43833</v>
      </c>
      <c r="U20" s="291">
        <v>44563</v>
      </c>
      <c r="V20" s="291" t="s">
        <v>29</v>
      </c>
      <c r="W20" s="291" t="s">
        <v>29</v>
      </c>
      <c r="X20" s="300" t="s">
        <v>601</v>
      </c>
    </row>
    <row r="21" spans="1:24" s="310" customFormat="1" ht="27.75" customHeight="1" x14ac:dyDescent="0.25">
      <c r="A21" s="293">
        <v>4</v>
      </c>
      <c r="B21" s="284" t="s">
        <v>1735</v>
      </c>
      <c r="C21" s="295" t="s">
        <v>1741</v>
      </c>
      <c r="D21" s="294" t="s">
        <v>1747</v>
      </c>
      <c r="E21" s="294" t="s">
        <v>1748</v>
      </c>
      <c r="F21" s="294" t="s">
        <v>1749</v>
      </c>
      <c r="G21" s="294" t="s">
        <v>1718</v>
      </c>
      <c r="H21" s="296">
        <v>2476</v>
      </c>
      <c r="I21" s="294">
        <v>2005</v>
      </c>
      <c r="J21" s="311">
        <v>38457</v>
      </c>
      <c r="K21" s="294">
        <v>6</v>
      </c>
      <c r="L21" s="297">
        <v>1550</v>
      </c>
      <c r="M21" s="294">
        <v>3225</v>
      </c>
      <c r="N21" s="294" t="s">
        <v>329</v>
      </c>
      <c r="O21" s="294" t="s">
        <v>29</v>
      </c>
      <c r="P21" s="308" t="s">
        <v>29</v>
      </c>
      <c r="Q21" s="308" t="s">
        <v>29</v>
      </c>
      <c r="R21" s="294" t="s">
        <v>29</v>
      </c>
      <c r="S21" s="294" t="s">
        <v>29</v>
      </c>
      <c r="T21" s="291">
        <v>43833</v>
      </c>
      <c r="U21" s="291">
        <v>44563</v>
      </c>
      <c r="V21" s="291" t="s">
        <v>29</v>
      </c>
      <c r="W21" s="291" t="s">
        <v>29</v>
      </c>
      <c r="X21" s="300" t="s">
        <v>601</v>
      </c>
    </row>
    <row r="22" spans="1:24" s="310" customFormat="1" ht="27.75" customHeight="1" x14ac:dyDescent="0.25">
      <c r="A22" s="293">
        <v>5</v>
      </c>
      <c r="B22" s="284" t="s">
        <v>1735</v>
      </c>
      <c r="C22" s="295" t="s">
        <v>1741</v>
      </c>
      <c r="D22" s="294" t="s">
        <v>1742</v>
      </c>
      <c r="E22" s="294" t="s">
        <v>1750</v>
      </c>
      <c r="F22" s="294" t="s">
        <v>1751</v>
      </c>
      <c r="G22" s="294" t="s">
        <v>1718</v>
      </c>
      <c r="H22" s="296">
        <v>2476</v>
      </c>
      <c r="I22" s="294">
        <v>2006</v>
      </c>
      <c r="J22" s="311">
        <v>38960</v>
      </c>
      <c r="K22" s="294">
        <v>6</v>
      </c>
      <c r="L22" s="297">
        <v>1775</v>
      </c>
      <c r="M22" s="294">
        <v>3220</v>
      </c>
      <c r="N22" s="294" t="s">
        <v>329</v>
      </c>
      <c r="O22" s="294" t="s">
        <v>29</v>
      </c>
      <c r="P22" s="308" t="s">
        <v>29</v>
      </c>
      <c r="Q22" s="308" t="s">
        <v>29</v>
      </c>
      <c r="R22" s="294" t="s">
        <v>29</v>
      </c>
      <c r="S22" s="294" t="s">
        <v>29</v>
      </c>
      <c r="T22" s="291">
        <v>43833</v>
      </c>
      <c r="U22" s="291">
        <v>44563</v>
      </c>
      <c r="V22" s="291" t="s">
        <v>29</v>
      </c>
      <c r="W22" s="291" t="s">
        <v>29</v>
      </c>
      <c r="X22" s="300" t="s">
        <v>601</v>
      </c>
    </row>
    <row r="23" spans="1:24" s="310" customFormat="1" ht="27.75" customHeight="1" x14ac:dyDescent="0.25">
      <c r="A23" s="293">
        <v>6</v>
      </c>
      <c r="B23" s="284" t="s">
        <v>1735</v>
      </c>
      <c r="C23" s="295" t="s">
        <v>1752</v>
      </c>
      <c r="D23" s="294" t="s">
        <v>1753</v>
      </c>
      <c r="E23" s="294" t="s">
        <v>1754</v>
      </c>
      <c r="F23" s="294" t="s">
        <v>1755</v>
      </c>
      <c r="G23" s="294" t="s">
        <v>1718</v>
      </c>
      <c r="H23" s="296">
        <v>2461</v>
      </c>
      <c r="I23" s="294">
        <v>2004</v>
      </c>
      <c r="J23" s="311">
        <v>38201</v>
      </c>
      <c r="K23" s="294">
        <v>7</v>
      </c>
      <c r="L23" s="297">
        <v>1710</v>
      </c>
      <c r="M23" s="294">
        <v>3500</v>
      </c>
      <c r="N23" s="294" t="s">
        <v>329</v>
      </c>
      <c r="O23" s="294" t="s">
        <v>1709</v>
      </c>
      <c r="P23" s="308" t="s">
        <v>29</v>
      </c>
      <c r="Q23" s="308" t="s">
        <v>29</v>
      </c>
      <c r="R23" s="294" t="s">
        <v>29</v>
      </c>
      <c r="S23" s="294" t="s">
        <v>29</v>
      </c>
      <c r="T23" s="291">
        <v>43833</v>
      </c>
      <c r="U23" s="291">
        <v>44563</v>
      </c>
      <c r="V23" s="291" t="s">
        <v>29</v>
      </c>
      <c r="W23" s="291" t="s">
        <v>29</v>
      </c>
      <c r="X23" s="300" t="s">
        <v>601</v>
      </c>
    </row>
    <row r="24" spans="1:24" s="310" customFormat="1" ht="27.75" customHeight="1" x14ac:dyDescent="0.25">
      <c r="A24" s="293">
        <v>7</v>
      </c>
      <c r="B24" s="284" t="s">
        <v>1735</v>
      </c>
      <c r="C24" s="295" t="s">
        <v>1756</v>
      </c>
      <c r="D24" s="294" t="s">
        <v>1757</v>
      </c>
      <c r="E24" s="294" t="s">
        <v>1758</v>
      </c>
      <c r="F24" s="294" t="s">
        <v>1759</v>
      </c>
      <c r="G24" s="294" t="s">
        <v>1718</v>
      </c>
      <c r="H24" s="296">
        <v>2800</v>
      </c>
      <c r="I24" s="294">
        <v>2000</v>
      </c>
      <c r="J24" s="311">
        <v>36816</v>
      </c>
      <c r="K24" s="294">
        <v>2</v>
      </c>
      <c r="L24" s="297">
        <v>2200</v>
      </c>
      <c r="M24" s="294">
        <v>4300</v>
      </c>
      <c r="N24" s="294" t="s">
        <v>329</v>
      </c>
      <c r="O24" s="294" t="s">
        <v>29</v>
      </c>
      <c r="P24" s="308" t="s">
        <v>29</v>
      </c>
      <c r="Q24" s="308" t="s">
        <v>29</v>
      </c>
      <c r="R24" s="294" t="s">
        <v>29</v>
      </c>
      <c r="S24" s="294" t="s">
        <v>29</v>
      </c>
      <c r="T24" s="291">
        <v>43833</v>
      </c>
      <c r="U24" s="291">
        <v>44563</v>
      </c>
      <c r="V24" s="299" t="s">
        <v>29</v>
      </c>
      <c r="W24" s="299" t="s">
        <v>29</v>
      </c>
      <c r="X24" s="300" t="s">
        <v>601</v>
      </c>
    </row>
    <row r="25" spans="1:24" s="310" customFormat="1" ht="27.75" customHeight="1" x14ac:dyDescent="0.25">
      <c r="A25" s="293">
        <v>8</v>
      </c>
      <c r="B25" s="284" t="s">
        <v>1735</v>
      </c>
      <c r="C25" s="295" t="s">
        <v>1756</v>
      </c>
      <c r="D25" s="294" t="s">
        <v>1757</v>
      </c>
      <c r="E25" s="294" t="s">
        <v>1760</v>
      </c>
      <c r="F25" s="294" t="s">
        <v>1761</v>
      </c>
      <c r="G25" s="294" t="s">
        <v>1718</v>
      </c>
      <c r="H25" s="296">
        <v>2800</v>
      </c>
      <c r="I25" s="294">
        <v>1999</v>
      </c>
      <c r="J25" s="311">
        <v>36326</v>
      </c>
      <c r="K25" s="294">
        <v>2</v>
      </c>
      <c r="L25" s="297">
        <v>2200</v>
      </c>
      <c r="M25" s="294">
        <v>4300</v>
      </c>
      <c r="N25" s="294" t="s">
        <v>329</v>
      </c>
      <c r="O25" s="294" t="s">
        <v>29</v>
      </c>
      <c r="P25" s="308" t="s">
        <v>29</v>
      </c>
      <c r="Q25" s="308" t="s">
        <v>29</v>
      </c>
      <c r="R25" s="294" t="s">
        <v>29</v>
      </c>
      <c r="S25" s="294" t="s">
        <v>29</v>
      </c>
      <c r="T25" s="291">
        <v>43833</v>
      </c>
      <c r="U25" s="291">
        <v>44563</v>
      </c>
      <c r="V25" s="291" t="s">
        <v>29</v>
      </c>
      <c r="W25" s="291" t="s">
        <v>29</v>
      </c>
      <c r="X25" s="300" t="s">
        <v>601</v>
      </c>
    </row>
    <row r="26" spans="1:24" s="310" customFormat="1" ht="27.75" customHeight="1" x14ac:dyDescent="0.25">
      <c r="A26" s="293">
        <v>9</v>
      </c>
      <c r="B26" s="284" t="s">
        <v>1735</v>
      </c>
      <c r="C26" s="295" t="s">
        <v>1762</v>
      </c>
      <c r="D26" s="294" t="s">
        <v>1763</v>
      </c>
      <c r="E26" s="294" t="s">
        <v>1764</v>
      </c>
      <c r="F26" s="294" t="s">
        <v>1765</v>
      </c>
      <c r="G26" s="294" t="s">
        <v>1718</v>
      </c>
      <c r="H26" s="296">
        <v>4249</v>
      </c>
      <c r="I26" s="294">
        <v>2010</v>
      </c>
      <c r="J26" s="311">
        <v>40373</v>
      </c>
      <c r="K26" s="294">
        <v>2</v>
      </c>
      <c r="L26" s="297">
        <v>6200</v>
      </c>
      <c r="M26" s="294">
        <v>15000</v>
      </c>
      <c r="N26" s="294" t="s">
        <v>329</v>
      </c>
      <c r="O26" s="294" t="s">
        <v>1709</v>
      </c>
      <c r="P26" s="308" t="s">
        <v>29</v>
      </c>
      <c r="Q26" s="308" t="s">
        <v>29</v>
      </c>
      <c r="R26" s="294" t="s">
        <v>29</v>
      </c>
      <c r="S26" s="294" t="s">
        <v>29</v>
      </c>
      <c r="T26" s="291">
        <v>43833</v>
      </c>
      <c r="U26" s="291">
        <v>44563</v>
      </c>
      <c r="V26" s="291" t="s">
        <v>29</v>
      </c>
      <c r="W26" s="291" t="s">
        <v>29</v>
      </c>
      <c r="X26" s="300" t="s">
        <v>601</v>
      </c>
    </row>
    <row r="27" spans="1:24" s="310" customFormat="1" ht="27.75" customHeight="1" x14ac:dyDescent="0.25">
      <c r="A27" s="293">
        <v>10</v>
      </c>
      <c r="B27" s="284" t="s">
        <v>1735</v>
      </c>
      <c r="C27" s="295" t="s">
        <v>1766</v>
      </c>
      <c r="D27" s="294" t="s">
        <v>1767</v>
      </c>
      <c r="E27" s="294" t="s">
        <v>1768</v>
      </c>
      <c r="F27" s="294" t="s">
        <v>1769</v>
      </c>
      <c r="G27" s="294" t="s">
        <v>1718</v>
      </c>
      <c r="H27" s="296">
        <v>10518</v>
      </c>
      <c r="I27" s="294">
        <v>2006</v>
      </c>
      <c r="J27" s="311" t="s">
        <v>29</v>
      </c>
      <c r="K27" s="294">
        <v>2</v>
      </c>
      <c r="L27" s="297">
        <v>9520</v>
      </c>
      <c r="M27" s="294">
        <v>18000</v>
      </c>
      <c r="N27" s="294" t="s">
        <v>329</v>
      </c>
      <c r="O27" s="294" t="s">
        <v>1709</v>
      </c>
      <c r="P27" s="308" t="s">
        <v>29</v>
      </c>
      <c r="Q27" s="308" t="s">
        <v>29</v>
      </c>
      <c r="R27" s="294" t="s">
        <v>29</v>
      </c>
      <c r="S27" s="294" t="s">
        <v>29</v>
      </c>
      <c r="T27" s="291">
        <v>43833</v>
      </c>
      <c r="U27" s="291">
        <v>44563</v>
      </c>
      <c r="V27" s="291" t="s">
        <v>29</v>
      </c>
      <c r="W27" s="291" t="s">
        <v>29</v>
      </c>
      <c r="X27" s="300" t="s">
        <v>601</v>
      </c>
    </row>
    <row r="28" spans="1:24" s="310" customFormat="1" ht="27.75" customHeight="1" x14ac:dyDescent="0.25">
      <c r="A28" s="293">
        <v>11</v>
      </c>
      <c r="B28" s="284" t="s">
        <v>1735</v>
      </c>
      <c r="C28" s="295" t="s">
        <v>1770</v>
      </c>
      <c r="D28" s="294" t="s">
        <v>1771</v>
      </c>
      <c r="E28" s="294" t="s">
        <v>1772</v>
      </c>
      <c r="F28" s="294" t="s">
        <v>1773</v>
      </c>
      <c r="G28" s="294" t="s">
        <v>1718</v>
      </c>
      <c r="H28" s="296">
        <v>6871</v>
      </c>
      <c r="I28" s="294">
        <v>2003</v>
      </c>
      <c r="J28" s="311">
        <v>37979</v>
      </c>
      <c r="K28" s="294">
        <v>3</v>
      </c>
      <c r="L28" s="297">
        <v>8300</v>
      </c>
      <c r="M28" s="294">
        <v>15000</v>
      </c>
      <c r="N28" s="294" t="s">
        <v>329</v>
      </c>
      <c r="O28" s="294" t="s">
        <v>29</v>
      </c>
      <c r="P28" s="308" t="s">
        <v>29</v>
      </c>
      <c r="Q28" s="308" t="s">
        <v>29</v>
      </c>
      <c r="R28" s="294" t="s">
        <v>29</v>
      </c>
      <c r="S28" s="294" t="s">
        <v>29</v>
      </c>
      <c r="T28" s="291">
        <v>43833</v>
      </c>
      <c r="U28" s="291">
        <v>44563</v>
      </c>
      <c r="V28" s="291" t="s">
        <v>29</v>
      </c>
      <c r="W28" s="291" t="s">
        <v>29</v>
      </c>
      <c r="X28" s="300" t="s">
        <v>601</v>
      </c>
    </row>
    <row r="29" spans="1:24" s="310" customFormat="1" ht="27.75" customHeight="1" x14ac:dyDescent="0.25">
      <c r="A29" s="293">
        <v>12</v>
      </c>
      <c r="B29" s="284" t="s">
        <v>1735</v>
      </c>
      <c r="C29" s="295" t="s">
        <v>1770</v>
      </c>
      <c r="D29" s="294">
        <v>1142</v>
      </c>
      <c r="E29" s="294" t="s">
        <v>1774</v>
      </c>
      <c r="F29" s="294" t="s">
        <v>1775</v>
      </c>
      <c r="G29" s="294" t="s">
        <v>1718</v>
      </c>
      <c r="H29" s="296">
        <v>6842</v>
      </c>
      <c r="I29" s="294">
        <v>1996</v>
      </c>
      <c r="J29" s="311">
        <v>35150</v>
      </c>
      <c r="K29" s="294">
        <v>3</v>
      </c>
      <c r="L29" s="297">
        <v>5700</v>
      </c>
      <c r="M29" s="294">
        <v>12000</v>
      </c>
      <c r="N29" s="294" t="s">
        <v>329</v>
      </c>
      <c r="O29" s="294" t="s">
        <v>29</v>
      </c>
      <c r="P29" s="308" t="s">
        <v>29</v>
      </c>
      <c r="Q29" s="308" t="s">
        <v>29</v>
      </c>
      <c r="R29" s="294" t="s">
        <v>29</v>
      </c>
      <c r="S29" s="294" t="s">
        <v>29</v>
      </c>
      <c r="T29" s="291">
        <v>43833</v>
      </c>
      <c r="U29" s="291">
        <v>44563</v>
      </c>
      <c r="V29" s="291" t="s">
        <v>29</v>
      </c>
      <c r="W29" s="291" t="s">
        <v>29</v>
      </c>
      <c r="X29" s="300" t="s">
        <v>601</v>
      </c>
    </row>
    <row r="30" spans="1:24" s="310" customFormat="1" ht="27.75" customHeight="1" x14ac:dyDescent="0.25">
      <c r="A30" s="293">
        <v>13</v>
      </c>
      <c r="B30" s="284" t="s">
        <v>1735</v>
      </c>
      <c r="C30" s="295" t="s">
        <v>1776</v>
      </c>
      <c r="D30" s="294" t="s">
        <v>1777</v>
      </c>
      <c r="E30" s="294" t="s">
        <v>1778</v>
      </c>
      <c r="F30" s="294" t="s">
        <v>1779</v>
      </c>
      <c r="G30" s="294" t="s">
        <v>1723</v>
      </c>
      <c r="H30" s="296">
        <v>11100</v>
      </c>
      <c r="I30" s="294">
        <v>1994</v>
      </c>
      <c r="J30" s="311">
        <v>34670</v>
      </c>
      <c r="K30" s="294">
        <v>3</v>
      </c>
      <c r="L30" s="297">
        <v>8500</v>
      </c>
      <c r="M30" s="294">
        <v>16000</v>
      </c>
      <c r="N30" s="294" t="s">
        <v>329</v>
      </c>
      <c r="O30" s="294" t="s">
        <v>29</v>
      </c>
      <c r="P30" s="308" t="s">
        <v>29</v>
      </c>
      <c r="Q30" s="308" t="s">
        <v>29</v>
      </c>
      <c r="R30" s="294" t="s">
        <v>29</v>
      </c>
      <c r="S30" s="294" t="s">
        <v>29</v>
      </c>
      <c r="T30" s="291">
        <v>43833</v>
      </c>
      <c r="U30" s="291">
        <v>44563</v>
      </c>
      <c r="V30" s="291" t="s">
        <v>29</v>
      </c>
      <c r="W30" s="291" t="s">
        <v>29</v>
      </c>
      <c r="X30" s="300" t="s">
        <v>601</v>
      </c>
    </row>
    <row r="31" spans="1:24" s="310" customFormat="1" ht="27.75" customHeight="1" x14ac:dyDescent="0.25">
      <c r="A31" s="293">
        <v>14</v>
      </c>
      <c r="B31" s="284" t="s">
        <v>1735</v>
      </c>
      <c r="C31" s="295" t="s">
        <v>1780</v>
      </c>
      <c r="D31" s="294" t="s">
        <v>1781</v>
      </c>
      <c r="E31" s="294">
        <v>125608</v>
      </c>
      <c r="F31" s="294" t="s">
        <v>1782</v>
      </c>
      <c r="G31" s="294" t="s">
        <v>1723</v>
      </c>
      <c r="H31" s="296">
        <v>11940</v>
      </c>
      <c r="I31" s="294">
        <v>1987</v>
      </c>
      <c r="J31" s="311">
        <v>31847</v>
      </c>
      <c r="K31" s="294">
        <v>2</v>
      </c>
      <c r="L31" s="297">
        <v>10250</v>
      </c>
      <c r="M31" s="294">
        <v>18200</v>
      </c>
      <c r="N31" s="294" t="s">
        <v>329</v>
      </c>
      <c r="O31" s="294" t="s">
        <v>29</v>
      </c>
      <c r="P31" s="308" t="s">
        <v>29</v>
      </c>
      <c r="Q31" s="308" t="s">
        <v>29</v>
      </c>
      <c r="R31" s="294" t="s">
        <v>29</v>
      </c>
      <c r="S31" s="294" t="s">
        <v>29</v>
      </c>
      <c r="T31" s="291">
        <v>43833</v>
      </c>
      <c r="U31" s="291">
        <v>44563</v>
      </c>
      <c r="V31" s="291" t="s">
        <v>29</v>
      </c>
      <c r="W31" s="291" t="s">
        <v>29</v>
      </c>
      <c r="X31" s="300" t="s">
        <v>601</v>
      </c>
    </row>
    <row r="32" spans="1:24" s="310" customFormat="1" ht="27.75" customHeight="1" x14ac:dyDescent="0.25">
      <c r="A32" s="293">
        <v>15</v>
      </c>
      <c r="B32" s="284" t="s">
        <v>1735</v>
      </c>
      <c r="C32" s="295" t="s">
        <v>1783</v>
      </c>
      <c r="D32" s="294" t="s">
        <v>1784</v>
      </c>
      <c r="E32" s="294" t="s">
        <v>1785</v>
      </c>
      <c r="F32" s="294" t="s">
        <v>1786</v>
      </c>
      <c r="G32" s="294" t="s">
        <v>1787</v>
      </c>
      <c r="H32" s="296">
        <v>4000</v>
      </c>
      <c r="I32" s="294">
        <v>2006</v>
      </c>
      <c r="J32" s="311">
        <v>39085</v>
      </c>
      <c r="K32" s="294">
        <v>2</v>
      </c>
      <c r="L32" s="297" t="s">
        <v>29</v>
      </c>
      <c r="M32" s="294">
        <v>6200</v>
      </c>
      <c r="N32" s="294" t="s">
        <v>329</v>
      </c>
      <c r="O32" s="294" t="s">
        <v>29</v>
      </c>
      <c r="P32" s="308" t="s">
        <v>29</v>
      </c>
      <c r="Q32" s="308" t="s">
        <v>29</v>
      </c>
      <c r="R32" s="294" t="s">
        <v>29</v>
      </c>
      <c r="S32" s="294" t="s">
        <v>29</v>
      </c>
      <c r="T32" s="291">
        <v>43833</v>
      </c>
      <c r="U32" s="291">
        <v>44563</v>
      </c>
      <c r="V32" s="291" t="s">
        <v>29</v>
      </c>
      <c r="W32" s="291" t="s">
        <v>29</v>
      </c>
      <c r="X32" s="300" t="s">
        <v>601</v>
      </c>
    </row>
    <row r="33" spans="1:24" s="310" customFormat="1" ht="27.75" customHeight="1" x14ac:dyDescent="0.25">
      <c r="A33" s="293">
        <v>16</v>
      </c>
      <c r="B33" s="284" t="s">
        <v>1735</v>
      </c>
      <c r="C33" s="295" t="s">
        <v>1788</v>
      </c>
      <c r="D33" s="294" t="s">
        <v>1789</v>
      </c>
      <c r="E33" s="294">
        <v>505371</v>
      </c>
      <c r="F33" s="294" t="s">
        <v>1790</v>
      </c>
      <c r="G33" s="294" t="s">
        <v>1787</v>
      </c>
      <c r="H33" s="296">
        <v>3120</v>
      </c>
      <c r="I33" s="294">
        <v>1984</v>
      </c>
      <c r="J33" s="311">
        <v>30682</v>
      </c>
      <c r="K33" s="294">
        <v>1</v>
      </c>
      <c r="L33" s="297" t="s">
        <v>29</v>
      </c>
      <c r="M33" s="294">
        <v>10500</v>
      </c>
      <c r="N33" s="294" t="s">
        <v>329</v>
      </c>
      <c r="O33" s="294" t="s">
        <v>29</v>
      </c>
      <c r="P33" s="308" t="s">
        <v>29</v>
      </c>
      <c r="Q33" s="308" t="s">
        <v>29</v>
      </c>
      <c r="R33" s="294" t="s">
        <v>29</v>
      </c>
      <c r="S33" s="294" t="s">
        <v>29</v>
      </c>
      <c r="T33" s="291">
        <v>43833</v>
      </c>
      <c r="U33" s="291">
        <v>44563</v>
      </c>
      <c r="V33" s="291" t="s">
        <v>29</v>
      </c>
      <c r="W33" s="291" t="s">
        <v>29</v>
      </c>
      <c r="X33" s="300" t="s">
        <v>601</v>
      </c>
    </row>
    <row r="34" spans="1:24" s="310" customFormat="1" ht="27.75" customHeight="1" x14ac:dyDescent="0.25">
      <c r="A34" s="293">
        <v>18</v>
      </c>
      <c r="B34" s="284" t="s">
        <v>1735</v>
      </c>
      <c r="C34" s="295" t="s">
        <v>1791</v>
      </c>
      <c r="D34" s="294" t="s">
        <v>1792</v>
      </c>
      <c r="E34" s="294" t="s">
        <v>29</v>
      </c>
      <c r="F34" s="294" t="s">
        <v>495</v>
      </c>
      <c r="G34" s="294" t="s">
        <v>1793</v>
      </c>
      <c r="H34" s="294"/>
      <c r="I34" s="294">
        <v>2004</v>
      </c>
      <c r="J34" s="311" t="s">
        <v>1794</v>
      </c>
      <c r="K34" s="294">
        <v>1</v>
      </c>
      <c r="L34" s="297" t="s">
        <v>29</v>
      </c>
      <c r="M34" s="294" t="s">
        <v>29</v>
      </c>
      <c r="N34" s="294" t="s">
        <v>329</v>
      </c>
      <c r="O34" s="294" t="s">
        <v>29</v>
      </c>
      <c r="P34" s="308" t="s">
        <v>29</v>
      </c>
      <c r="Q34" s="308" t="s">
        <v>29</v>
      </c>
      <c r="R34" s="294" t="s">
        <v>29</v>
      </c>
      <c r="S34" s="294" t="s">
        <v>29</v>
      </c>
      <c r="T34" s="291">
        <v>43833</v>
      </c>
      <c r="U34" s="291">
        <v>44563</v>
      </c>
      <c r="V34" s="291" t="s">
        <v>29</v>
      </c>
      <c r="W34" s="291" t="s">
        <v>29</v>
      </c>
      <c r="X34" s="300" t="s">
        <v>601</v>
      </c>
    </row>
    <row r="35" spans="1:24" s="310" customFormat="1" ht="27.75" customHeight="1" x14ac:dyDescent="0.25">
      <c r="A35" s="293">
        <v>19</v>
      </c>
      <c r="B35" s="284" t="s">
        <v>1735</v>
      </c>
      <c r="C35" s="295" t="s">
        <v>1795</v>
      </c>
      <c r="D35" s="294" t="s">
        <v>1796</v>
      </c>
      <c r="E35" s="294" t="s">
        <v>1797</v>
      </c>
      <c r="F35" s="294" t="s">
        <v>1798</v>
      </c>
      <c r="G35" s="294" t="s">
        <v>1799</v>
      </c>
      <c r="H35" s="294"/>
      <c r="I35" s="294">
        <v>2015</v>
      </c>
      <c r="J35" s="311">
        <v>42150</v>
      </c>
      <c r="K35" s="294" t="s">
        <v>29</v>
      </c>
      <c r="L35" s="297">
        <v>482</v>
      </c>
      <c r="M35" s="294">
        <v>750</v>
      </c>
      <c r="N35" s="294" t="s">
        <v>329</v>
      </c>
      <c r="O35" s="294" t="s">
        <v>29</v>
      </c>
      <c r="P35" s="308" t="s">
        <v>29</v>
      </c>
      <c r="Q35" s="308" t="s">
        <v>29</v>
      </c>
      <c r="R35" s="294" t="s">
        <v>29</v>
      </c>
      <c r="S35" s="294" t="s">
        <v>29</v>
      </c>
      <c r="T35" s="291">
        <v>43833</v>
      </c>
      <c r="U35" s="291">
        <v>44563</v>
      </c>
      <c r="V35" s="291" t="s">
        <v>29</v>
      </c>
      <c r="W35" s="291" t="s">
        <v>29</v>
      </c>
      <c r="X35" s="300" t="s">
        <v>601</v>
      </c>
    </row>
    <row r="36" spans="1:24" s="310" customFormat="1" ht="27.75" customHeight="1" x14ac:dyDescent="0.25">
      <c r="A36" s="293">
        <v>20</v>
      </c>
      <c r="B36" s="284" t="s">
        <v>1735</v>
      </c>
      <c r="C36" s="295" t="s">
        <v>1800</v>
      </c>
      <c r="D36" s="294" t="s">
        <v>1801</v>
      </c>
      <c r="E36" s="294">
        <v>60049</v>
      </c>
      <c r="F36" s="294" t="s">
        <v>1802</v>
      </c>
      <c r="G36" s="294" t="s">
        <v>1799</v>
      </c>
      <c r="H36" s="294"/>
      <c r="I36" s="294">
        <v>2006</v>
      </c>
      <c r="J36" s="311">
        <v>39085</v>
      </c>
      <c r="K36" s="294" t="s">
        <v>29</v>
      </c>
      <c r="L36" s="297">
        <v>7000</v>
      </c>
      <c r="M36" s="294">
        <v>9095</v>
      </c>
      <c r="N36" s="294" t="s">
        <v>329</v>
      </c>
      <c r="O36" s="294" t="s">
        <v>29</v>
      </c>
      <c r="P36" s="308" t="s">
        <v>29</v>
      </c>
      <c r="Q36" s="308" t="s">
        <v>29</v>
      </c>
      <c r="R36" s="294" t="s">
        <v>29</v>
      </c>
      <c r="S36" s="294" t="s">
        <v>29</v>
      </c>
      <c r="T36" s="291">
        <v>43833</v>
      </c>
      <c r="U36" s="291">
        <v>44563</v>
      </c>
      <c r="V36" s="291" t="s">
        <v>29</v>
      </c>
      <c r="W36" s="291" t="s">
        <v>29</v>
      </c>
      <c r="X36" s="300" t="s">
        <v>601</v>
      </c>
    </row>
    <row r="37" spans="1:24" s="310" customFormat="1" ht="27.75" customHeight="1" x14ac:dyDescent="0.25">
      <c r="A37" s="293">
        <v>21</v>
      </c>
      <c r="B37" s="284" t="s">
        <v>1735</v>
      </c>
      <c r="C37" s="295" t="s">
        <v>1795</v>
      </c>
      <c r="D37" s="294" t="s">
        <v>1803</v>
      </c>
      <c r="E37" s="294">
        <v>976</v>
      </c>
      <c r="F37" s="294" t="s">
        <v>1804</v>
      </c>
      <c r="G37" s="294" t="s">
        <v>1799</v>
      </c>
      <c r="H37" s="294"/>
      <c r="I37" s="294">
        <v>1997</v>
      </c>
      <c r="J37" s="311">
        <v>35524</v>
      </c>
      <c r="K37" s="294" t="s">
        <v>29</v>
      </c>
      <c r="L37" s="297">
        <v>1000</v>
      </c>
      <c r="M37" s="294">
        <v>1295</v>
      </c>
      <c r="N37" s="294" t="s">
        <v>329</v>
      </c>
      <c r="O37" s="294" t="s">
        <v>29</v>
      </c>
      <c r="P37" s="308" t="s">
        <v>29</v>
      </c>
      <c r="Q37" s="308" t="s">
        <v>29</v>
      </c>
      <c r="R37" s="294" t="s">
        <v>29</v>
      </c>
      <c r="S37" s="294" t="s">
        <v>29</v>
      </c>
      <c r="T37" s="291">
        <v>43833</v>
      </c>
      <c r="U37" s="291">
        <v>44563</v>
      </c>
      <c r="V37" s="291" t="s">
        <v>29</v>
      </c>
      <c r="W37" s="291" t="s">
        <v>29</v>
      </c>
      <c r="X37" s="300" t="s">
        <v>601</v>
      </c>
    </row>
    <row r="38" spans="1:24" s="310" customFormat="1" ht="27.75" customHeight="1" x14ac:dyDescent="0.25">
      <c r="A38" s="293">
        <v>22</v>
      </c>
      <c r="B38" s="284" t="s">
        <v>1735</v>
      </c>
      <c r="C38" s="295" t="s">
        <v>1795</v>
      </c>
      <c r="D38" s="294" t="s">
        <v>1803</v>
      </c>
      <c r="E38" s="294">
        <v>72796313</v>
      </c>
      <c r="F38" s="294" t="s">
        <v>1805</v>
      </c>
      <c r="G38" s="294" t="s">
        <v>1799</v>
      </c>
      <c r="H38" s="294"/>
      <c r="I38" s="294">
        <v>1998</v>
      </c>
      <c r="J38" s="311">
        <v>36116</v>
      </c>
      <c r="K38" s="294" t="s">
        <v>29</v>
      </c>
      <c r="L38" s="297">
        <v>1000</v>
      </c>
      <c r="M38" s="294">
        <v>1295</v>
      </c>
      <c r="N38" s="294" t="s">
        <v>329</v>
      </c>
      <c r="O38" s="294" t="s">
        <v>29</v>
      </c>
      <c r="P38" s="308" t="s">
        <v>29</v>
      </c>
      <c r="Q38" s="308" t="s">
        <v>29</v>
      </c>
      <c r="R38" s="294" t="s">
        <v>29</v>
      </c>
      <c r="S38" s="294" t="s">
        <v>29</v>
      </c>
      <c r="T38" s="291">
        <v>43833</v>
      </c>
      <c r="U38" s="291">
        <v>44563</v>
      </c>
      <c r="V38" s="291" t="s">
        <v>29</v>
      </c>
      <c r="W38" s="291" t="s">
        <v>29</v>
      </c>
      <c r="X38" s="300" t="s">
        <v>601</v>
      </c>
    </row>
    <row r="39" spans="1:24" s="310" customFormat="1" ht="27.75" customHeight="1" x14ac:dyDescent="0.25">
      <c r="A39" s="293">
        <v>23</v>
      </c>
      <c r="B39" s="284" t="s">
        <v>1735</v>
      </c>
      <c r="C39" s="295" t="s">
        <v>1806</v>
      </c>
      <c r="D39" s="294" t="s">
        <v>1807</v>
      </c>
      <c r="E39" s="294" t="s">
        <v>1808</v>
      </c>
      <c r="F39" s="294" t="s">
        <v>1809</v>
      </c>
      <c r="G39" s="294" t="s">
        <v>1799</v>
      </c>
      <c r="H39" s="294"/>
      <c r="I39" s="294">
        <v>2008</v>
      </c>
      <c r="J39" s="311">
        <v>39504</v>
      </c>
      <c r="K39" s="294" t="s">
        <v>29</v>
      </c>
      <c r="L39" s="297">
        <v>570</v>
      </c>
      <c r="M39" s="294">
        <v>750</v>
      </c>
      <c r="N39" s="294" t="s">
        <v>329</v>
      </c>
      <c r="O39" s="294" t="s">
        <v>29</v>
      </c>
      <c r="P39" s="308" t="s">
        <v>29</v>
      </c>
      <c r="Q39" s="308" t="s">
        <v>29</v>
      </c>
      <c r="R39" s="294" t="s">
        <v>29</v>
      </c>
      <c r="S39" s="294" t="s">
        <v>29</v>
      </c>
      <c r="T39" s="291">
        <v>43833</v>
      </c>
      <c r="U39" s="291">
        <v>44563</v>
      </c>
      <c r="V39" s="291" t="s">
        <v>29</v>
      </c>
      <c r="W39" s="291" t="s">
        <v>29</v>
      </c>
      <c r="X39" s="300" t="s">
        <v>601</v>
      </c>
    </row>
    <row r="40" spans="1:24" s="310" customFormat="1" ht="27.75" customHeight="1" x14ac:dyDescent="0.25">
      <c r="A40" s="293">
        <v>24</v>
      </c>
      <c r="B40" s="284" t="s">
        <v>1735</v>
      </c>
      <c r="C40" s="295" t="s">
        <v>1810</v>
      </c>
      <c r="D40" s="294" t="s">
        <v>29</v>
      </c>
      <c r="E40" s="294" t="s">
        <v>29</v>
      </c>
      <c r="F40" s="294" t="s">
        <v>1811</v>
      </c>
      <c r="G40" s="294" t="s">
        <v>1799</v>
      </c>
      <c r="H40" s="294"/>
      <c r="I40" s="294">
        <v>1995</v>
      </c>
      <c r="J40" s="311" t="s">
        <v>29</v>
      </c>
      <c r="K40" s="294" t="s">
        <v>29</v>
      </c>
      <c r="L40" s="297">
        <v>1270</v>
      </c>
      <c r="M40" s="294">
        <v>1700</v>
      </c>
      <c r="N40" s="294" t="s">
        <v>329</v>
      </c>
      <c r="O40" s="294" t="s">
        <v>29</v>
      </c>
      <c r="P40" s="308" t="s">
        <v>29</v>
      </c>
      <c r="Q40" s="308" t="s">
        <v>29</v>
      </c>
      <c r="R40" s="294" t="s">
        <v>29</v>
      </c>
      <c r="S40" s="294" t="s">
        <v>29</v>
      </c>
      <c r="T40" s="291">
        <v>43833</v>
      </c>
      <c r="U40" s="291">
        <v>44563</v>
      </c>
      <c r="V40" s="291" t="s">
        <v>29</v>
      </c>
      <c r="W40" s="291" t="s">
        <v>29</v>
      </c>
      <c r="X40" s="300" t="s">
        <v>601</v>
      </c>
    </row>
    <row r="41" spans="1:24" s="310" customFormat="1" ht="27.75" customHeight="1" x14ac:dyDescent="0.25">
      <c r="A41" s="293">
        <v>25</v>
      </c>
      <c r="B41" s="284" t="s">
        <v>1735</v>
      </c>
      <c r="C41" s="295" t="s">
        <v>1812</v>
      </c>
      <c r="D41" s="294" t="s">
        <v>1813</v>
      </c>
      <c r="E41" s="294" t="s">
        <v>29</v>
      </c>
      <c r="F41" s="294" t="s">
        <v>495</v>
      </c>
      <c r="G41" s="294" t="s">
        <v>1814</v>
      </c>
      <c r="H41" s="294"/>
      <c r="I41" s="294">
        <v>1993</v>
      </c>
      <c r="J41" s="311" t="s">
        <v>29</v>
      </c>
      <c r="K41" s="294" t="s">
        <v>29</v>
      </c>
      <c r="L41" s="297" t="s">
        <v>29</v>
      </c>
      <c r="M41" s="294" t="s">
        <v>29</v>
      </c>
      <c r="N41" s="294" t="s">
        <v>329</v>
      </c>
      <c r="O41" s="294" t="s">
        <v>29</v>
      </c>
      <c r="P41" s="308" t="s">
        <v>29</v>
      </c>
      <c r="Q41" s="308" t="s">
        <v>29</v>
      </c>
      <c r="R41" s="294" t="s">
        <v>29</v>
      </c>
      <c r="S41" s="294" t="s">
        <v>29</v>
      </c>
      <c r="T41" s="291">
        <v>43833</v>
      </c>
      <c r="U41" s="291">
        <v>44563</v>
      </c>
      <c r="V41" s="291" t="s">
        <v>29</v>
      </c>
      <c r="W41" s="291" t="s">
        <v>29</v>
      </c>
      <c r="X41" s="300" t="s">
        <v>601</v>
      </c>
    </row>
    <row r="42" spans="1:24" s="310" customFormat="1" ht="27.75" customHeight="1" x14ac:dyDescent="0.25">
      <c r="A42" s="293">
        <v>26</v>
      </c>
      <c r="B42" s="284" t="s">
        <v>1735</v>
      </c>
      <c r="C42" s="295" t="s">
        <v>1815</v>
      </c>
      <c r="D42" s="312" t="s">
        <v>1816</v>
      </c>
      <c r="E42" s="294" t="s">
        <v>1817</v>
      </c>
      <c r="F42" s="294" t="s">
        <v>495</v>
      </c>
      <c r="G42" s="294" t="s">
        <v>1818</v>
      </c>
      <c r="H42" s="294"/>
      <c r="I42" s="294">
        <v>2005</v>
      </c>
      <c r="J42" s="311" t="s">
        <v>29</v>
      </c>
      <c r="K42" s="294" t="s">
        <v>29</v>
      </c>
      <c r="L42" s="297">
        <v>2776</v>
      </c>
      <c r="M42" s="294">
        <v>4000</v>
      </c>
      <c r="N42" s="294" t="s">
        <v>329</v>
      </c>
      <c r="O42" s="294" t="s">
        <v>29</v>
      </c>
      <c r="P42" s="308" t="s">
        <v>29</v>
      </c>
      <c r="Q42" s="308" t="s">
        <v>29</v>
      </c>
      <c r="R42" s="294" t="s">
        <v>29</v>
      </c>
      <c r="S42" s="294" t="s">
        <v>29</v>
      </c>
      <c r="T42" s="291">
        <v>43833</v>
      </c>
      <c r="U42" s="291">
        <v>44563</v>
      </c>
      <c r="V42" s="291" t="s">
        <v>29</v>
      </c>
      <c r="W42" s="291" t="s">
        <v>29</v>
      </c>
      <c r="X42" s="300" t="s">
        <v>601</v>
      </c>
    </row>
    <row r="43" spans="1:24" s="310" customFormat="1" ht="27.75" customHeight="1" x14ac:dyDescent="0.25">
      <c r="A43" s="293">
        <v>27</v>
      </c>
      <c r="B43" s="284" t="s">
        <v>1735</v>
      </c>
      <c r="C43" s="295" t="s">
        <v>1819</v>
      </c>
      <c r="D43" s="294" t="s">
        <v>1820</v>
      </c>
      <c r="E43" s="294" t="s">
        <v>1821</v>
      </c>
      <c r="F43" s="294" t="s">
        <v>1822</v>
      </c>
      <c r="G43" s="294" t="s">
        <v>1823</v>
      </c>
      <c r="H43" s="296">
        <v>5880</v>
      </c>
      <c r="I43" s="294">
        <v>2003</v>
      </c>
      <c r="J43" s="311">
        <v>38127</v>
      </c>
      <c r="K43" s="294">
        <v>2</v>
      </c>
      <c r="L43" s="297" t="s">
        <v>1824</v>
      </c>
      <c r="M43" s="294">
        <v>13500</v>
      </c>
      <c r="N43" s="294" t="s">
        <v>329</v>
      </c>
      <c r="O43" s="294" t="s">
        <v>29</v>
      </c>
      <c r="P43" s="308" t="s">
        <v>29</v>
      </c>
      <c r="Q43" s="308" t="s">
        <v>29</v>
      </c>
      <c r="R43" s="294" t="s">
        <v>29</v>
      </c>
      <c r="S43" s="294" t="s">
        <v>29</v>
      </c>
      <c r="T43" s="291">
        <v>43833</v>
      </c>
      <c r="U43" s="291">
        <v>44563</v>
      </c>
      <c r="V43" s="291" t="s">
        <v>29</v>
      </c>
      <c r="W43" s="291" t="s">
        <v>29</v>
      </c>
      <c r="X43" s="300" t="s">
        <v>601</v>
      </c>
    </row>
    <row r="44" spans="1:24" s="310" customFormat="1" ht="27.75" customHeight="1" x14ac:dyDescent="0.25">
      <c r="A44" s="293">
        <v>28</v>
      </c>
      <c r="B44" s="284" t="s">
        <v>1735</v>
      </c>
      <c r="C44" s="295" t="s">
        <v>1825</v>
      </c>
      <c r="D44" s="313" t="s">
        <v>1826</v>
      </c>
      <c r="E44" s="294" t="s">
        <v>29</v>
      </c>
      <c r="F44" s="294" t="s">
        <v>495</v>
      </c>
      <c r="G44" s="294" t="s">
        <v>1827</v>
      </c>
      <c r="H44" s="294"/>
      <c r="I44" s="294">
        <v>2007</v>
      </c>
      <c r="J44" s="311" t="s">
        <v>29</v>
      </c>
      <c r="K44" s="294">
        <v>2</v>
      </c>
      <c r="L44" s="297" t="s">
        <v>29</v>
      </c>
      <c r="M44" s="294" t="s">
        <v>29</v>
      </c>
      <c r="N44" s="294" t="s">
        <v>329</v>
      </c>
      <c r="O44" s="294" t="s">
        <v>29</v>
      </c>
      <c r="P44" s="308" t="s">
        <v>29</v>
      </c>
      <c r="Q44" s="308" t="s">
        <v>29</v>
      </c>
      <c r="R44" s="294" t="s">
        <v>29</v>
      </c>
      <c r="S44" s="294" t="s">
        <v>29</v>
      </c>
      <c r="T44" s="291">
        <v>43833</v>
      </c>
      <c r="U44" s="291">
        <v>44563</v>
      </c>
      <c r="V44" s="291" t="s">
        <v>29</v>
      </c>
      <c r="W44" s="291" t="s">
        <v>29</v>
      </c>
      <c r="X44" s="300" t="s">
        <v>601</v>
      </c>
    </row>
    <row r="45" spans="1:24" s="310" customFormat="1" ht="27.75" customHeight="1" x14ac:dyDescent="0.25">
      <c r="A45" s="293">
        <v>29</v>
      </c>
      <c r="B45" s="284" t="s">
        <v>1735</v>
      </c>
      <c r="C45" s="295" t="s">
        <v>1828</v>
      </c>
      <c r="D45" s="294" t="s">
        <v>29</v>
      </c>
      <c r="E45" s="294" t="s">
        <v>29</v>
      </c>
      <c r="F45" s="294" t="s">
        <v>495</v>
      </c>
      <c r="G45" s="294" t="s">
        <v>1829</v>
      </c>
      <c r="H45" s="294"/>
      <c r="I45" s="294">
        <v>1996</v>
      </c>
      <c r="J45" s="311" t="s">
        <v>29</v>
      </c>
      <c r="K45" s="294">
        <v>0</v>
      </c>
      <c r="L45" s="297" t="s">
        <v>29</v>
      </c>
      <c r="M45" s="294" t="s">
        <v>29</v>
      </c>
      <c r="N45" s="294" t="s">
        <v>329</v>
      </c>
      <c r="O45" s="294" t="s">
        <v>29</v>
      </c>
      <c r="P45" s="308" t="s">
        <v>29</v>
      </c>
      <c r="Q45" s="308" t="s">
        <v>29</v>
      </c>
      <c r="R45" s="294" t="s">
        <v>29</v>
      </c>
      <c r="S45" s="294" t="s">
        <v>29</v>
      </c>
      <c r="T45" s="291">
        <v>43833</v>
      </c>
      <c r="U45" s="291">
        <v>44563</v>
      </c>
      <c r="V45" s="291" t="s">
        <v>29</v>
      </c>
      <c r="W45" s="291" t="s">
        <v>29</v>
      </c>
      <c r="X45" s="300" t="s">
        <v>601</v>
      </c>
    </row>
    <row r="46" spans="1:24" s="310" customFormat="1" ht="27.75" customHeight="1" x14ac:dyDescent="0.25">
      <c r="A46" s="293">
        <v>30</v>
      </c>
      <c r="B46" s="284" t="s">
        <v>1735</v>
      </c>
      <c r="C46" s="295" t="s">
        <v>1830</v>
      </c>
      <c r="D46" s="294" t="s">
        <v>1831</v>
      </c>
      <c r="E46" s="294" t="s">
        <v>29</v>
      </c>
      <c r="F46" s="294" t="s">
        <v>495</v>
      </c>
      <c r="G46" s="294" t="s">
        <v>1832</v>
      </c>
      <c r="H46" s="294"/>
      <c r="I46" s="294">
        <v>2002</v>
      </c>
      <c r="J46" s="311" t="s">
        <v>29</v>
      </c>
      <c r="K46" s="294">
        <v>1</v>
      </c>
      <c r="L46" s="297" t="s">
        <v>29</v>
      </c>
      <c r="M46" s="294" t="s">
        <v>29</v>
      </c>
      <c r="N46" s="294" t="s">
        <v>329</v>
      </c>
      <c r="O46" s="294" t="s">
        <v>29</v>
      </c>
      <c r="P46" s="308" t="s">
        <v>29</v>
      </c>
      <c r="Q46" s="308" t="s">
        <v>29</v>
      </c>
      <c r="R46" s="294" t="s">
        <v>29</v>
      </c>
      <c r="S46" s="294" t="s">
        <v>29</v>
      </c>
      <c r="T46" s="291">
        <v>43833</v>
      </c>
      <c r="U46" s="291">
        <v>44563</v>
      </c>
      <c r="V46" s="291" t="s">
        <v>29</v>
      </c>
      <c r="W46" s="291" t="s">
        <v>29</v>
      </c>
      <c r="X46" s="300" t="s">
        <v>601</v>
      </c>
    </row>
    <row r="47" spans="1:24" s="310" customFormat="1" ht="27.75" customHeight="1" x14ac:dyDescent="0.25">
      <c r="A47" s="293">
        <v>31</v>
      </c>
      <c r="B47" s="284" t="s">
        <v>1735</v>
      </c>
      <c r="C47" s="295" t="s">
        <v>1833</v>
      </c>
      <c r="D47" s="294" t="s">
        <v>1834</v>
      </c>
      <c r="E47" s="294" t="s">
        <v>29</v>
      </c>
      <c r="F47" s="294" t="s">
        <v>495</v>
      </c>
      <c r="G47" s="294" t="s">
        <v>1832</v>
      </c>
      <c r="H47" s="294"/>
      <c r="I47" s="294">
        <v>1985</v>
      </c>
      <c r="J47" s="311" t="s">
        <v>29</v>
      </c>
      <c r="K47" s="294" t="s">
        <v>29</v>
      </c>
      <c r="L47" s="297" t="s">
        <v>29</v>
      </c>
      <c r="M47" s="294" t="s">
        <v>29</v>
      </c>
      <c r="N47" s="294" t="s">
        <v>329</v>
      </c>
      <c r="O47" s="294" t="s">
        <v>29</v>
      </c>
      <c r="P47" s="308" t="s">
        <v>29</v>
      </c>
      <c r="Q47" s="308" t="s">
        <v>29</v>
      </c>
      <c r="R47" s="294" t="s">
        <v>29</v>
      </c>
      <c r="S47" s="294" t="s">
        <v>29</v>
      </c>
      <c r="T47" s="291">
        <v>43833</v>
      </c>
      <c r="U47" s="291">
        <v>44563</v>
      </c>
      <c r="V47" s="291" t="s">
        <v>29</v>
      </c>
      <c r="W47" s="291" t="s">
        <v>29</v>
      </c>
      <c r="X47" s="300" t="s">
        <v>601</v>
      </c>
    </row>
    <row r="48" spans="1:24" s="310" customFormat="1" ht="27.75" customHeight="1" x14ac:dyDescent="0.25">
      <c r="A48" s="293">
        <v>32</v>
      </c>
      <c r="B48" s="284" t="s">
        <v>1735</v>
      </c>
      <c r="C48" s="295" t="s">
        <v>1835</v>
      </c>
      <c r="D48" s="294" t="s">
        <v>1836</v>
      </c>
      <c r="E48" s="294" t="s">
        <v>29</v>
      </c>
      <c r="F48" s="294" t="s">
        <v>495</v>
      </c>
      <c r="G48" s="294" t="s">
        <v>1832</v>
      </c>
      <c r="H48" s="294"/>
      <c r="I48" s="294">
        <v>2003</v>
      </c>
      <c r="J48" s="311" t="s">
        <v>29</v>
      </c>
      <c r="K48" s="294" t="s">
        <v>29</v>
      </c>
      <c r="L48" s="297" t="s">
        <v>29</v>
      </c>
      <c r="M48" s="294" t="s">
        <v>29</v>
      </c>
      <c r="N48" s="294" t="s">
        <v>329</v>
      </c>
      <c r="O48" s="294" t="s">
        <v>29</v>
      </c>
      <c r="P48" s="308" t="s">
        <v>29</v>
      </c>
      <c r="Q48" s="308" t="s">
        <v>29</v>
      </c>
      <c r="R48" s="294" t="s">
        <v>29</v>
      </c>
      <c r="S48" s="294" t="s">
        <v>29</v>
      </c>
      <c r="T48" s="291">
        <v>43833</v>
      </c>
      <c r="U48" s="291">
        <v>44563</v>
      </c>
      <c r="V48" s="291" t="s">
        <v>29</v>
      </c>
      <c r="W48" s="291" t="s">
        <v>29</v>
      </c>
      <c r="X48" s="300" t="s">
        <v>601</v>
      </c>
    </row>
    <row r="49" spans="1:24" s="310" customFormat="1" ht="27.75" customHeight="1" x14ac:dyDescent="0.25">
      <c r="A49" s="293">
        <v>33</v>
      </c>
      <c r="B49" s="284" t="s">
        <v>1735</v>
      </c>
      <c r="C49" s="295" t="s">
        <v>1837</v>
      </c>
      <c r="D49" s="294" t="s">
        <v>29</v>
      </c>
      <c r="E49" s="294" t="s">
        <v>29</v>
      </c>
      <c r="F49" s="294" t="s">
        <v>495</v>
      </c>
      <c r="G49" s="294" t="s">
        <v>1832</v>
      </c>
      <c r="H49" s="294"/>
      <c r="I49" s="294">
        <v>2002</v>
      </c>
      <c r="J49" s="311" t="s">
        <v>29</v>
      </c>
      <c r="K49" s="294" t="s">
        <v>29</v>
      </c>
      <c r="L49" s="297" t="s">
        <v>29</v>
      </c>
      <c r="M49" s="294" t="s">
        <v>29</v>
      </c>
      <c r="N49" s="294" t="s">
        <v>329</v>
      </c>
      <c r="O49" s="294" t="s">
        <v>29</v>
      </c>
      <c r="P49" s="308" t="s">
        <v>29</v>
      </c>
      <c r="Q49" s="308" t="s">
        <v>29</v>
      </c>
      <c r="R49" s="294" t="s">
        <v>29</v>
      </c>
      <c r="S49" s="294" t="s">
        <v>29</v>
      </c>
      <c r="T49" s="291">
        <v>43833</v>
      </c>
      <c r="U49" s="291">
        <v>44563</v>
      </c>
      <c r="V49" s="291" t="s">
        <v>29</v>
      </c>
      <c r="W49" s="291" t="s">
        <v>29</v>
      </c>
      <c r="X49" s="300" t="s">
        <v>601</v>
      </c>
    </row>
    <row r="50" spans="1:24" s="310" customFormat="1" ht="27.75" customHeight="1" x14ac:dyDescent="0.25">
      <c r="A50" s="293">
        <v>34</v>
      </c>
      <c r="B50" s="284" t="s">
        <v>1735</v>
      </c>
      <c r="C50" s="295" t="s">
        <v>1838</v>
      </c>
      <c r="D50" s="294" t="s">
        <v>29</v>
      </c>
      <c r="E50" s="294" t="s">
        <v>29</v>
      </c>
      <c r="F50" s="294" t="s">
        <v>495</v>
      </c>
      <c r="G50" s="294" t="s">
        <v>1832</v>
      </c>
      <c r="H50" s="294"/>
      <c r="I50" s="294">
        <v>1998</v>
      </c>
      <c r="J50" s="311" t="s">
        <v>29</v>
      </c>
      <c r="K50" s="294">
        <v>2</v>
      </c>
      <c r="L50" s="297" t="s">
        <v>29</v>
      </c>
      <c r="M50" s="294" t="s">
        <v>29</v>
      </c>
      <c r="N50" s="294" t="s">
        <v>329</v>
      </c>
      <c r="O50" s="294" t="s">
        <v>29</v>
      </c>
      <c r="P50" s="308" t="s">
        <v>29</v>
      </c>
      <c r="Q50" s="308" t="s">
        <v>29</v>
      </c>
      <c r="R50" s="294" t="s">
        <v>29</v>
      </c>
      <c r="S50" s="294" t="s">
        <v>29</v>
      </c>
      <c r="T50" s="291">
        <v>43833</v>
      </c>
      <c r="U50" s="291">
        <v>44563</v>
      </c>
      <c r="V50" s="291" t="s">
        <v>29</v>
      </c>
      <c r="W50" s="291" t="s">
        <v>29</v>
      </c>
      <c r="X50" s="300" t="s">
        <v>601</v>
      </c>
    </row>
    <row r="51" spans="1:24" s="310" customFormat="1" ht="33" customHeight="1" x14ac:dyDescent="0.25">
      <c r="A51" s="293">
        <v>35</v>
      </c>
      <c r="B51" s="284" t="s">
        <v>1735</v>
      </c>
      <c r="C51" s="295" t="s">
        <v>1839</v>
      </c>
      <c r="D51" s="294" t="s">
        <v>29</v>
      </c>
      <c r="E51" s="294">
        <v>1059844</v>
      </c>
      <c r="F51" s="294" t="s">
        <v>495</v>
      </c>
      <c r="G51" s="294" t="s">
        <v>1840</v>
      </c>
      <c r="H51" s="294"/>
      <c r="I51" s="294">
        <v>2003</v>
      </c>
      <c r="J51" s="311" t="s">
        <v>29</v>
      </c>
      <c r="K51" s="294">
        <v>1</v>
      </c>
      <c r="L51" s="297" t="s">
        <v>29</v>
      </c>
      <c r="M51" s="294" t="s">
        <v>29</v>
      </c>
      <c r="N51" s="294" t="s">
        <v>329</v>
      </c>
      <c r="O51" s="294" t="s">
        <v>29</v>
      </c>
      <c r="P51" s="308" t="s">
        <v>29</v>
      </c>
      <c r="Q51" s="308" t="s">
        <v>29</v>
      </c>
      <c r="R51" s="294" t="s">
        <v>29</v>
      </c>
      <c r="S51" s="294" t="s">
        <v>29</v>
      </c>
      <c r="T51" s="291">
        <v>43833</v>
      </c>
      <c r="U51" s="291">
        <v>44563</v>
      </c>
      <c r="V51" s="291" t="s">
        <v>29</v>
      </c>
      <c r="W51" s="291" t="s">
        <v>29</v>
      </c>
      <c r="X51" s="300" t="s">
        <v>601</v>
      </c>
    </row>
    <row r="52" spans="1:24" s="310" customFormat="1" ht="27.75" customHeight="1" x14ac:dyDescent="0.25">
      <c r="A52" s="293">
        <v>36</v>
      </c>
      <c r="B52" s="284" t="s">
        <v>1735</v>
      </c>
      <c r="C52" s="295" t="s">
        <v>1839</v>
      </c>
      <c r="D52" s="294" t="s">
        <v>1841</v>
      </c>
      <c r="E52" s="294">
        <v>379118</v>
      </c>
      <c r="F52" s="294" t="s">
        <v>495</v>
      </c>
      <c r="G52" s="294" t="s">
        <v>1840</v>
      </c>
      <c r="H52" s="294"/>
      <c r="I52" s="294">
        <v>2014</v>
      </c>
      <c r="J52" s="311" t="s">
        <v>29</v>
      </c>
      <c r="K52" s="294">
        <v>1</v>
      </c>
      <c r="L52" s="297" t="s">
        <v>29</v>
      </c>
      <c r="M52" s="294" t="s">
        <v>29</v>
      </c>
      <c r="N52" s="294" t="s">
        <v>329</v>
      </c>
      <c r="O52" s="294" t="s">
        <v>29</v>
      </c>
      <c r="P52" s="308" t="s">
        <v>29</v>
      </c>
      <c r="Q52" s="308" t="s">
        <v>29</v>
      </c>
      <c r="R52" s="294" t="s">
        <v>29</v>
      </c>
      <c r="S52" s="294" t="s">
        <v>29</v>
      </c>
      <c r="T52" s="291">
        <v>43833</v>
      </c>
      <c r="U52" s="291">
        <v>44563</v>
      </c>
      <c r="V52" s="291" t="s">
        <v>29</v>
      </c>
      <c r="W52" s="291" t="s">
        <v>29</v>
      </c>
      <c r="X52" s="300" t="s">
        <v>601</v>
      </c>
    </row>
    <row r="53" spans="1:24" s="310" customFormat="1" ht="27.75" customHeight="1" x14ac:dyDescent="0.25">
      <c r="A53" s="293">
        <v>36</v>
      </c>
      <c r="B53" s="284" t="s">
        <v>1735</v>
      </c>
      <c r="C53" s="295" t="s">
        <v>1839</v>
      </c>
      <c r="D53" s="294" t="s">
        <v>1842</v>
      </c>
      <c r="E53" s="294"/>
      <c r="F53" s="294" t="s">
        <v>495</v>
      </c>
      <c r="G53" s="294" t="s">
        <v>1840</v>
      </c>
      <c r="H53" s="294"/>
      <c r="I53" s="294">
        <v>2008</v>
      </c>
      <c r="J53" s="311" t="s">
        <v>29</v>
      </c>
      <c r="K53" s="294">
        <v>1</v>
      </c>
      <c r="L53" s="297" t="s">
        <v>29</v>
      </c>
      <c r="M53" s="294" t="s">
        <v>29</v>
      </c>
      <c r="N53" s="294" t="s">
        <v>329</v>
      </c>
      <c r="O53" s="294" t="s">
        <v>29</v>
      </c>
      <c r="P53" s="308" t="s">
        <v>29</v>
      </c>
      <c r="Q53" s="308" t="s">
        <v>29</v>
      </c>
      <c r="R53" s="294" t="s">
        <v>29</v>
      </c>
      <c r="S53" s="294" t="s">
        <v>29</v>
      </c>
      <c r="T53" s="291">
        <v>43833</v>
      </c>
      <c r="U53" s="291">
        <v>44563</v>
      </c>
      <c r="V53" s="291" t="s">
        <v>29</v>
      </c>
      <c r="W53" s="291" t="s">
        <v>29</v>
      </c>
      <c r="X53" s="300" t="s">
        <v>601</v>
      </c>
    </row>
    <row r="54" spans="1:24" s="310" customFormat="1" ht="27.75" customHeight="1" x14ac:dyDescent="0.25">
      <c r="A54" s="293">
        <v>37</v>
      </c>
      <c r="B54" s="284" t="s">
        <v>1735</v>
      </c>
      <c r="C54" s="295" t="s">
        <v>1840</v>
      </c>
      <c r="D54" s="294" t="s">
        <v>29</v>
      </c>
      <c r="E54" s="294" t="s">
        <v>29</v>
      </c>
      <c r="F54" s="294" t="s">
        <v>495</v>
      </c>
      <c r="G54" s="294" t="s">
        <v>1843</v>
      </c>
      <c r="H54" s="294"/>
      <c r="I54" s="294" t="s">
        <v>29</v>
      </c>
      <c r="J54" s="311" t="s">
        <v>29</v>
      </c>
      <c r="K54" s="294" t="s">
        <v>29</v>
      </c>
      <c r="L54" s="297" t="s">
        <v>29</v>
      </c>
      <c r="M54" s="294" t="s">
        <v>29</v>
      </c>
      <c r="N54" s="294" t="s">
        <v>329</v>
      </c>
      <c r="O54" s="294" t="s">
        <v>29</v>
      </c>
      <c r="P54" s="308" t="s">
        <v>29</v>
      </c>
      <c r="Q54" s="308" t="s">
        <v>29</v>
      </c>
      <c r="R54" s="294" t="s">
        <v>29</v>
      </c>
      <c r="S54" s="294" t="s">
        <v>29</v>
      </c>
      <c r="T54" s="291">
        <v>43833</v>
      </c>
      <c r="U54" s="291">
        <v>44563</v>
      </c>
      <c r="V54" s="314" t="s">
        <v>29</v>
      </c>
      <c r="W54" s="314" t="s">
        <v>29</v>
      </c>
      <c r="X54" s="300" t="s">
        <v>601</v>
      </c>
    </row>
    <row r="55" spans="1:24" s="310" customFormat="1" ht="27.75" customHeight="1" x14ac:dyDescent="0.25">
      <c r="A55" s="293">
        <v>38</v>
      </c>
      <c r="B55" s="284" t="s">
        <v>1735</v>
      </c>
      <c r="C55" s="315" t="s">
        <v>1840</v>
      </c>
      <c r="D55" s="316" t="s">
        <v>1844</v>
      </c>
      <c r="E55" s="316" t="s">
        <v>29</v>
      </c>
      <c r="F55" s="316" t="s">
        <v>495</v>
      </c>
      <c r="G55" s="316" t="s">
        <v>1845</v>
      </c>
      <c r="H55" s="316"/>
      <c r="I55" s="316">
        <v>2005</v>
      </c>
      <c r="J55" s="317" t="s">
        <v>29</v>
      </c>
      <c r="K55" s="316" t="s">
        <v>29</v>
      </c>
      <c r="L55" s="318" t="s">
        <v>29</v>
      </c>
      <c r="M55" s="316" t="s">
        <v>29</v>
      </c>
      <c r="N55" s="316" t="s">
        <v>329</v>
      </c>
      <c r="O55" s="316" t="s">
        <v>29</v>
      </c>
      <c r="P55" s="319" t="s">
        <v>29</v>
      </c>
      <c r="Q55" s="319" t="s">
        <v>29</v>
      </c>
      <c r="R55" s="316" t="s">
        <v>29</v>
      </c>
      <c r="S55" s="316" t="s">
        <v>29</v>
      </c>
      <c r="T55" s="291">
        <v>43833</v>
      </c>
      <c r="U55" s="291">
        <v>44563</v>
      </c>
      <c r="V55" s="320" t="s">
        <v>29</v>
      </c>
      <c r="W55" s="320" t="s">
        <v>29</v>
      </c>
      <c r="X55" s="300" t="s">
        <v>601</v>
      </c>
    </row>
    <row r="56" spans="1:24" s="310" customFormat="1" ht="27.75" customHeight="1" x14ac:dyDescent="0.25">
      <c r="A56" s="293">
        <v>39</v>
      </c>
      <c r="B56" s="284" t="s">
        <v>1735</v>
      </c>
      <c r="C56" s="295" t="s">
        <v>1840</v>
      </c>
      <c r="D56" s="294" t="s">
        <v>1846</v>
      </c>
      <c r="E56" s="294" t="s">
        <v>29</v>
      </c>
      <c r="F56" s="294" t="s">
        <v>495</v>
      </c>
      <c r="G56" s="294" t="s">
        <v>1845</v>
      </c>
      <c r="H56" s="294"/>
      <c r="I56" s="294">
        <v>2017</v>
      </c>
      <c r="J56" s="294" t="s">
        <v>29</v>
      </c>
      <c r="K56" s="294" t="s">
        <v>29</v>
      </c>
      <c r="L56" s="294" t="s">
        <v>29</v>
      </c>
      <c r="M56" s="294" t="s">
        <v>29</v>
      </c>
      <c r="N56" s="294" t="s">
        <v>329</v>
      </c>
      <c r="O56" s="294" t="s">
        <v>29</v>
      </c>
      <c r="P56" s="308" t="s">
        <v>29</v>
      </c>
      <c r="Q56" s="308" t="s">
        <v>29</v>
      </c>
      <c r="R56" s="294" t="s">
        <v>29</v>
      </c>
      <c r="S56" s="294" t="s">
        <v>29</v>
      </c>
      <c r="T56" s="291">
        <v>43833</v>
      </c>
      <c r="U56" s="291">
        <v>44563</v>
      </c>
      <c r="V56" s="321" t="s">
        <v>29</v>
      </c>
      <c r="W56" s="321" t="s">
        <v>29</v>
      </c>
      <c r="X56" s="300" t="s">
        <v>601</v>
      </c>
    </row>
    <row r="57" spans="1:24" s="322" customFormat="1" ht="27.75" customHeight="1" x14ac:dyDescent="0.25">
      <c r="A57" s="293">
        <v>40</v>
      </c>
      <c r="B57" s="284" t="s">
        <v>1735</v>
      </c>
      <c r="C57" s="295" t="s">
        <v>1847</v>
      </c>
      <c r="D57" s="300" t="s">
        <v>1848</v>
      </c>
      <c r="E57" s="294" t="s">
        <v>1849</v>
      </c>
      <c r="F57" s="294" t="s">
        <v>1850</v>
      </c>
      <c r="G57" s="294" t="s">
        <v>1851</v>
      </c>
      <c r="H57" s="294"/>
      <c r="I57" s="294">
        <v>2018</v>
      </c>
      <c r="J57" s="294" t="s">
        <v>1852</v>
      </c>
      <c r="K57" s="294"/>
      <c r="L57" s="294">
        <v>2250</v>
      </c>
      <c r="M57" s="294">
        <v>3500</v>
      </c>
      <c r="N57" s="294" t="s">
        <v>329</v>
      </c>
      <c r="O57" s="294" t="s">
        <v>29</v>
      </c>
      <c r="P57" s="308" t="s">
        <v>29</v>
      </c>
      <c r="Q57" s="308" t="s">
        <v>29</v>
      </c>
      <c r="R57" s="294" t="s">
        <v>29</v>
      </c>
      <c r="S57" s="294" t="s">
        <v>29</v>
      </c>
      <c r="T57" s="291">
        <v>43833</v>
      </c>
      <c r="U57" s="291">
        <v>44563</v>
      </c>
      <c r="V57" s="321"/>
      <c r="W57" s="321"/>
      <c r="X57" s="300" t="s">
        <v>601</v>
      </c>
    </row>
    <row r="58" spans="1:24" s="322" customFormat="1" ht="27.75" customHeight="1" x14ac:dyDescent="0.25">
      <c r="A58" s="293">
        <v>41</v>
      </c>
      <c r="B58" s="284" t="s">
        <v>1735</v>
      </c>
      <c r="C58" s="295" t="s">
        <v>1853</v>
      </c>
      <c r="D58" s="294" t="s">
        <v>1854</v>
      </c>
      <c r="E58" s="294" t="s">
        <v>1855</v>
      </c>
      <c r="F58" s="294" t="s">
        <v>1856</v>
      </c>
      <c r="G58" s="294" t="s">
        <v>1857</v>
      </c>
      <c r="H58" s="294"/>
      <c r="I58" s="294">
        <v>2018</v>
      </c>
      <c r="J58" s="294" t="s">
        <v>1858</v>
      </c>
      <c r="K58" s="294"/>
      <c r="L58" s="294">
        <v>100</v>
      </c>
      <c r="M58" s="294">
        <v>3500</v>
      </c>
      <c r="N58" s="294" t="s">
        <v>329</v>
      </c>
      <c r="O58" s="294" t="s">
        <v>29</v>
      </c>
      <c r="P58" s="308" t="s">
        <v>29</v>
      </c>
      <c r="Q58" s="308" t="s">
        <v>29</v>
      </c>
      <c r="R58" s="294" t="s">
        <v>29</v>
      </c>
      <c r="S58" s="294" t="s">
        <v>29</v>
      </c>
      <c r="T58" s="291">
        <v>43833</v>
      </c>
      <c r="U58" s="291">
        <v>44563</v>
      </c>
      <c r="V58" s="321"/>
      <c r="W58" s="321"/>
      <c r="X58" s="300" t="s">
        <v>601</v>
      </c>
    </row>
    <row r="59" spans="1:24" s="322" customFormat="1" ht="27.75" customHeight="1" x14ac:dyDescent="0.25">
      <c r="A59" s="293">
        <v>42</v>
      </c>
      <c r="B59" s="294" t="s">
        <v>1859</v>
      </c>
      <c r="C59" s="295" t="s">
        <v>1705</v>
      </c>
      <c r="D59" s="294" t="s">
        <v>1860</v>
      </c>
      <c r="E59" s="294" t="s">
        <v>1861</v>
      </c>
      <c r="F59" s="294" t="s">
        <v>1862</v>
      </c>
      <c r="G59" s="294" t="s">
        <v>1863</v>
      </c>
      <c r="H59" s="294">
        <v>2999</v>
      </c>
      <c r="I59" s="294">
        <v>2010</v>
      </c>
      <c r="J59" s="294" t="s">
        <v>1864</v>
      </c>
      <c r="K59" s="294">
        <v>6</v>
      </c>
      <c r="L59" s="294">
        <v>1310</v>
      </c>
      <c r="M59" s="294">
        <v>3500</v>
      </c>
      <c r="N59" s="294" t="s">
        <v>329</v>
      </c>
      <c r="O59" s="294" t="s">
        <v>29</v>
      </c>
      <c r="P59" s="308" t="s">
        <v>29</v>
      </c>
      <c r="Q59" s="308" t="s">
        <v>29</v>
      </c>
      <c r="R59" s="294" t="s">
        <v>29</v>
      </c>
      <c r="S59" s="294" t="s">
        <v>29</v>
      </c>
      <c r="T59" s="291">
        <v>43833</v>
      </c>
      <c r="U59" s="291">
        <v>44563</v>
      </c>
      <c r="V59" s="321"/>
      <c r="W59" s="321"/>
      <c r="X59" s="300" t="s">
        <v>601</v>
      </c>
    </row>
    <row r="60" spans="1:24" s="322" customFormat="1" ht="27.75" customHeight="1" x14ac:dyDescent="0.25">
      <c r="A60" s="293">
        <v>43</v>
      </c>
      <c r="B60" s="294" t="s">
        <v>1735</v>
      </c>
      <c r="C60" s="295" t="s">
        <v>1741</v>
      </c>
      <c r="D60" s="294" t="s">
        <v>1742</v>
      </c>
      <c r="E60" s="294" t="s">
        <v>1865</v>
      </c>
      <c r="F60" s="294" t="s">
        <v>1866</v>
      </c>
      <c r="G60" s="294" t="s">
        <v>1718</v>
      </c>
      <c r="H60" s="294">
        <v>2476</v>
      </c>
      <c r="I60" s="294">
        <v>2007</v>
      </c>
      <c r="J60" s="294" t="s">
        <v>1867</v>
      </c>
      <c r="K60" s="294">
        <v>6</v>
      </c>
      <c r="L60" s="294">
        <v>1525</v>
      </c>
      <c r="M60" s="294">
        <v>3220</v>
      </c>
      <c r="N60" s="294" t="s">
        <v>28</v>
      </c>
      <c r="O60" s="294" t="s">
        <v>29</v>
      </c>
      <c r="P60" s="308" t="s">
        <v>29</v>
      </c>
      <c r="Q60" s="308" t="s">
        <v>29</v>
      </c>
      <c r="R60" s="294" t="s">
        <v>29</v>
      </c>
      <c r="S60" s="294" t="s">
        <v>29</v>
      </c>
      <c r="T60" s="291">
        <v>43833</v>
      </c>
      <c r="U60" s="291">
        <v>44563</v>
      </c>
      <c r="V60" s="321"/>
      <c r="W60" s="321"/>
      <c r="X60" s="300" t="s">
        <v>601</v>
      </c>
    </row>
    <row r="61" spans="1:24" s="310" customFormat="1" ht="27.75" customHeight="1" x14ac:dyDescent="0.25">
      <c r="A61" s="293">
        <v>44</v>
      </c>
      <c r="B61" s="284" t="s">
        <v>1735</v>
      </c>
      <c r="C61" s="295" t="s">
        <v>1736</v>
      </c>
      <c r="D61" s="294" t="s">
        <v>1737</v>
      </c>
      <c r="E61" s="294" t="s">
        <v>1868</v>
      </c>
      <c r="F61" s="294" t="s">
        <v>1869</v>
      </c>
      <c r="G61" s="294" t="s">
        <v>1686</v>
      </c>
      <c r="H61" s="296">
        <v>1560</v>
      </c>
      <c r="I61" s="294">
        <v>2010</v>
      </c>
      <c r="J61" s="323" t="s">
        <v>1870</v>
      </c>
      <c r="K61" s="294">
        <v>5</v>
      </c>
      <c r="L61" s="297" t="s">
        <v>660</v>
      </c>
      <c r="M61" s="294" t="s">
        <v>29</v>
      </c>
      <c r="N61" s="294" t="s">
        <v>329</v>
      </c>
      <c r="O61" s="294" t="s">
        <v>1709</v>
      </c>
      <c r="P61" s="308">
        <v>15500</v>
      </c>
      <c r="Q61" s="308">
        <v>14800</v>
      </c>
      <c r="R61" s="294" t="s">
        <v>29</v>
      </c>
      <c r="S61" s="294" t="s">
        <v>29</v>
      </c>
      <c r="T61" s="291">
        <v>43833</v>
      </c>
      <c r="U61" s="291">
        <v>44563</v>
      </c>
      <c r="V61" s="291">
        <v>43833</v>
      </c>
      <c r="W61" s="291">
        <v>44563</v>
      </c>
      <c r="X61" s="300" t="s">
        <v>601</v>
      </c>
    </row>
    <row r="62" spans="1:24" s="310" customFormat="1" ht="27.75" customHeight="1" x14ac:dyDescent="0.25">
      <c r="A62" s="293">
        <v>45</v>
      </c>
      <c r="B62" s="284" t="s">
        <v>1735</v>
      </c>
      <c r="C62" s="295" t="s">
        <v>1871</v>
      </c>
      <c r="D62" s="294" t="s">
        <v>1872</v>
      </c>
      <c r="E62" s="294" t="s">
        <v>1873</v>
      </c>
      <c r="F62" s="294" t="s">
        <v>1874</v>
      </c>
      <c r="G62" s="294" t="s">
        <v>1686</v>
      </c>
      <c r="H62" s="296">
        <v>1149</v>
      </c>
      <c r="I62" s="294">
        <v>2014</v>
      </c>
      <c r="J62" s="323" t="s">
        <v>1875</v>
      </c>
      <c r="K62" s="294">
        <v>5</v>
      </c>
      <c r="L62" s="297" t="s">
        <v>660</v>
      </c>
      <c r="M62" s="294" t="s">
        <v>29</v>
      </c>
      <c r="N62" s="294" t="s">
        <v>329</v>
      </c>
      <c r="O62" s="294" t="s">
        <v>1876</v>
      </c>
      <c r="P62" s="308">
        <v>17500</v>
      </c>
      <c r="Q62" s="308">
        <v>16200</v>
      </c>
      <c r="R62" s="294" t="s">
        <v>29</v>
      </c>
      <c r="S62" s="294" t="s">
        <v>29</v>
      </c>
      <c r="T62" s="291">
        <v>43833</v>
      </c>
      <c r="U62" s="291">
        <v>44563</v>
      </c>
      <c r="V62" s="291">
        <v>43833</v>
      </c>
      <c r="W62" s="291">
        <v>44563</v>
      </c>
      <c r="X62" s="300" t="s">
        <v>601</v>
      </c>
    </row>
    <row r="63" spans="1:24" s="310" customFormat="1" ht="27.75" customHeight="1" x14ac:dyDescent="0.25">
      <c r="A63" s="293">
        <v>46</v>
      </c>
      <c r="B63" s="284" t="s">
        <v>1735</v>
      </c>
      <c r="C63" s="295" t="s">
        <v>1752</v>
      </c>
      <c r="D63" s="294" t="s">
        <v>1877</v>
      </c>
      <c r="E63" s="294" t="s">
        <v>1878</v>
      </c>
      <c r="F63" s="294" t="s">
        <v>1879</v>
      </c>
      <c r="G63" s="294" t="s">
        <v>1718</v>
      </c>
      <c r="H63" s="296">
        <v>2461</v>
      </c>
      <c r="I63" s="294">
        <v>2007</v>
      </c>
      <c r="J63" s="311">
        <v>39310</v>
      </c>
      <c r="K63" s="294">
        <v>6</v>
      </c>
      <c r="L63" s="297">
        <v>620</v>
      </c>
      <c r="M63" s="294">
        <v>2800</v>
      </c>
      <c r="N63" s="294" t="s">
        <v>329</v>
      </c>
      <c r="O63" s="294" t="s">
        <v>1709</v>
      </c>
      <c r="P63" s="308" t="s">
        <v>29</v>
      </c>
      <c r="Q63" s="308" t="s">
        <v>29</v>
      </c>
      <c r="R63" s="294" t="s">
        <v>29</v>
      </c>
      <c r="S63" s="294" t="s">
        <v>29</v>
      </c>
      <c r="T63" s="291">
        <v>43833</v>
      </c>
      <c r="U63" s="291">
        <v>44563</v>
      </c>
      <c r="V63" s="321" t="s">
        <v>29</v>
      </c>
      <c r="W63" s="321" t="s">
        <v>29</v>
      </c>
      <c r="X63" s="300" t="s">
        <v>601</v>
      </c>
    </row>
    <row r="64" spans="1:24" s="310" customFormat="1" ht="27.75" customHeight="1" x14ac:dyDescent="0.25">
      <c r="A64" s="293">
        <v>47</v>
      </c>
      <c r="B64" s="284" t="s">
        <v>1735</v>
      </c>
      <c r="C64" s="295" t="s">
        <v>1880</v>
      </c>
      <c r="D64" s="294" t="s">
        <v>1881</v>
      </c>
      <c r="E64" s="294">
        <v>3882</v>
      </c>
      <c r="F64" s="294" t="s">
        <v>495</v>
      </c>
      <c r="G64" s="294" t="s">
        <v>1882</v>
      </c>
      <c r="H64" s="294"/>
      <c r="I64" s="294">
        <v>2015</v>
      </c>
      <c r="J64" s="311" t="s">
        <v>1883</v>
      </c>
      <c r="K64" s="294">
        <v>1</v>
      </c>
      <c r="L64" s="297" t="s">
        <v>29</v>
      </c>
      <c r="M64" s="294" t="s">
        <v>29</v>
      </c>
      <c r="N64" s="294" t="s">
        <v>329</v>
      </c>
      <c r="O64" s="294" t="s">
        <v>29</v>
      </c>
      <c r="P64" s="308" t="s">
        <v>29</v>
      </c>
      <c r="Q64" s="308" t="s">
        <v>29</v>
      </c>
      <c r="R64" s="294" t="s">
        <v>29</v>
      </c>
      <c r="S64" s="294" t="s">
        <v>29</v>
      </c>
      <c r="T64" s="291">
        <v>43833</v>
      </c>
      <c r="U64" s="291">
        <v>44563</v>
      </c>
      <c r="V64" s="314" t="s">
        <v>29</v>
      </c>
      <c r="W64" s="314" t="s">
        <v>29</v>
      </c>
      <c r="X64" s="300" t="s">
        <v>601</v>
      </c>
    </row>
    <row r="65" spans="1:24" s="310" customFormat="1" ht="27.75" customHeight="1" x14ac:dyDescent="0.25">
      <c r="A65" s="324">
        <v>48</v>
      </c>
      <c r="B65" s="313" t="s">
        <v>1735</v>
      </c>
      <c r="C65" s="315" t="s">
        <v>1884</v>
      </c>
      <c r="D65" s="316" t="s">
        <v>1885</v>
      </c>
      <c r="E65" s="316">
        <v>169</v>
      </c>
      <c r="F65" s="316" t="s">
        <v>495</v>
      </c>
      <c r="G65" s="316" t="s">
        <v>1882</v>
      </c>
      <c r="H65" s="316"/>
      <c r="I65" s="316">
        <v>2015</v>
      </c>
      <c r="J65" s="317" t="s">
        <v>1883</v>
      </c>
      <c r="K65" s="316">
        <v>1</v>
      </c>
      <c r="L65" s="318" t="s">
        <v>29</v>
      </c>
      <c r="M65" s="316" t="s">
        <v>29</v>
      </c>
      <c r="N65" s="294" t="s">
        <v>329</v>
      </c>
      <c r="O65" s="294" t="s">
        <v>29</v>
      </c>
      <c r="P65" s="308" t="s">
        <v>29</v>
      </c>
      <c r="Q65" s="308" t="s">
        <v>29</v>
      </c>
      <c r="R65" s="294" t="s">
        <v>29</v>
      </c>
      <c r="S65" s="294" t="s">
        <v>29</v>
      </c>
      <c r="T65" s="291">
        <v>43833</v>
      </c>
      <c r="U65" s="291">
        <v>44563</v>
      </c>
      <c r="V65" s="314" t="s">
        <v>29</v>
      </c>
      <c r="W65" s="314" t="s">
        <v>29</v>
      </c>
      <c r="X65" s="300" t="s">
        <v>601</v>
      </c>
    </row>
    <row r="66" spans="1:24" s="310" customFormat="1" ht="27.75" customHeight="1" x14ac:dyDescent="0.25">
      <c r="A66" s="293">
        <v>49</v>
      </c>
      <c r="B66" s="294" t="s">
        <v>1735</v>
      </c>
      <c r="C66" s="295" t="s">
        <v>1886</v>
      </c>
      <c r="D66" s="294" t="s">
        <v>1887</v>
      </c>
      <c r="E66" s="294" t="s">
        <v>1888</v>
      </c>
      <c r="F66" s="294" t="s">
        <v>1889</v>
      </c>
      <c r="G66" s="294" t="s">
        <v>1787</v>
      </c>
      <c r="H66" s="296">
        <v>2925</v>
      </c>
      <c r="I66" s="294">
        <v>2016</v>
      </c>
      <c r="J66" s="311" t="s">
        <v>29</v>
      </c>
      <c r="K66" s="294">
        <v>2</v>
      </c>
      <c r="L66" s="294" t="s">
        <v>29</v>
      </c>
      <c r="M66" s="294" t="s">
        <v>29</v>
      </c>
      <c r="N66" s="325" t="s">
        <v>329</v>
      </c>
      <c r="O66" s="294" t="s">
        <v>29</v>
      </c>
      <c r="P66" s="308" t="s">
        <v>29</v>
      </c>
      <c r="Q66" s="308" t="s">
        <v>29</v>
      </c>
      <c r="R66" s="294" t="s">
        <v>29</v>
      </c>
      <c r="S66" s="294" t="s">
        <v>29</v>
      </c>
      <c r="T66" s="291">
        <v>43833</v>
      </c>
      <c r="U66" s="291">
        <v>44563</v>
      </c>
      <c r="V66" s="314" t="s">
        <v>29</v>
      </c>
      <c r="W66" s="314" t="s">
        <v>29</v>
      </c>
      <c r="X66" s="300" t="s">
        <v>601</v>
      </c>
    </row>
    <row r="67" spans="1:24" s="310" customFormat="1" ht="27.75" customHeight="1" x14ac:dyDescent="0.25">
      <c r="A67" s="293">
        <v>50</v>
      </c>
      <c r="B67" s="294" t="s">
        <v>1735</v>
      </c>
      <c r="C67" s="295" t="s">
        <v>1890</v>
      </c>
      <c r="D67" s="294" t="s">
        <v>1891</v>
      </c>
      <c r="E67" s="294" t="s">
        <v>1892</v>
      </c>
      <c r="F67" s="294" t="s">
        <v>1893</v>
      </c>
      <c r="G67" s="294" t="s">
        <v>1723</v>
      </c>
      <c r="H67" s="294">
        <v>11100</v>
      </c>
      <c r="I67" s="294">
        <v>1995</v>
      </c>
      <c r="J67" s="311" t="s">
        <v>1894</v>
      </c>
      <c r="K67" s="294">
        <v>2</v>
      </c>
      <c r="L67" s="294"/>
      <c r="M67" s="294"/>
      <c r="N67" s="326"/>
      <c r="O67" s="326"/>
      <c r="P67" s="305"/>
      <c r="Q67" s="305"/>
      <c r="R67" s="326"/>
      <c r="S67" s="326"/>
      <c r="T67" s="291">
        <v>43833</v>
      </c>
      <c r="U67" s="291">
        <v>44563</v>
      </c>
      <c r="V67" s="314" t="s">
        <v>29</v>
      </c>
      <c r="W67" s="314" t="s">
        <v>29</v>
      </c>
      <c r="X67" s="300" t="s">
        <v>601</v>
      </c>
    </row>
    <row r="68" spans="1:24" ht="27.75" customHeight="1" x14ac:dyDescent="0.2">
      <c r="A68" s="551" t="s">
        <v>1895</v>
      </c>
      <c r="B68" s="551"/>
      <c r="C68" s="551"/>
      <c r="D68" s="551"/>
      <c r="E68" s="551"/>
      <c r="F68" s="551"/>
      <c r="G68" s="551"/>
      <c r="H68" s="551"/>
      <c r="I68" s="551"/>
      <c r="J68" s="551"/>
      <c r="K68" s="551"/>
      <c r="L68" s="551"/>
      <c r="M68" s="301"/>
      <c r="N68" s="301"/>
      <c r="O68" s="301"/>
      <c r="P68" s="302"/>
      <c r="Q68" s="302"/>
      <c r="R68" s="301"/>
      <c r="S68" s="301"/>
      <c r="T68" s="303"/>
      <c r="U68" s="303"/>
      <c r="V68" s="303"/>
      <c r="W68" s="303"/>
      <c r="X68" s="301"/>
    </row>
    <row r="69" spans="1:24" ht="27.75" customHeight="1" x14ac:dyDescent="0.2">
      <c r="A69" s="283">
        <v>1</v>
      </c>
      <c r="B69" s="284"/>
      <c r="C69" s="285" t="s">
        <v>1896</v>
      </c>
      <c r="D69" s="284" t="s">
        <v>1897</v>
      </c>
      <c r="E69" s="284" t="s">
        <v>1898</v>
      </c>
      <c r="F69" s="284" t="s">
        <v>1899</v>
      </c>
      <c r="G69" s="284" t="s">
        <v>1686</v>
      </c>
      <c r="H69" s="284"/>
      <c r="I69" s="284">
        <v>2008</v>
      </c>
      <c r="J69" s="304">
        <v>39594</v>
      </c>
      <c r="K69" s="284">
        <v>7</v>
      </c>
      <c r="L69" s="287" t="s">
        <v>29</v>
      </c>
      <c r="M69" s="284">
        <v>2005</v>
      </c>
      <c r="N69" s="284" t="s">
        <v>28</v>
      </c>
      <c r="O69" s="284" t="s">
        <v>232</v>
      </c>
      <c r="P69" s="306">
        <v>10000</v>
      </c>
      <c r="Q69" s="306">
        <v>8500</v>
      </c>
      <c r="R69" s="284" t="s">
        <v>1900</v>
      </c>
      <c r="S69" s="327">
        <v>200</v>
      </c>
      <c r="T69" s="291">
        <v>43977</v>
      </c>
      <c r="U69" s="291">
        <v>44706</v>
      </c>
      <c r="V69" s="291">
        <v>43977</v>
      </c>
      <c r="W69" s="291">
        <v>44706</v>
      </c>
      <c r="X69" s="300" t="s">
        <v>601</v>
      </c>
    </row>
    <row r="70" spans="1:24" ht="27.75" customHeight="1" x14ac:dyDescent="0.2">
      <c r="A70" s="551" t="s">
        <v>1901</v>
      </c>
      <c r="B70" s="551"/>
      <c r="C70" s="551"/>
      <c r="D70" s="551"/>
      <c r="E70" s="551"/>
      <c r="F70" s="551"/>
      <c r="G70" s="551"/>
      <c r="H70" s="551"/>
      <c r="I70" s="551"/>
      <c r="J70" s="551"/>
      <c r="K70" s="551"/>
      <c r="L70" s="551"/>
      <c r="M70" s="301"/>
      <c r="N70" s="301"/>
      <c r="O70" s="301"/>
      <c r="P70" s="302"/>
      <c r="Q70" s="302"/>
      <c r="R70" s="301"/>
      <c r="S70" s="301"/>
      <c r="T70" s="303"/>
      <c r="U70" s="303"/>
      <c r="V70" s="303"/>
      <c r="W70" s="303"/>
      <c r="X70" s="301"/>
    </row>
    <row r="71" spans="1:24" ht="36" x14ac:dyDescent="0.2">
      <c r="A71" s="283">
        <v>2</v>
      </c>
      <c r="B71" s="294" t="s">
        <v>1902</v>
      </c>
      <c r="C71" s="328" t="s">
        <v>1710</v>
      </c>
      <c r="D71" s="284" t="s">
        <v>1903</v>
      </c>
      <c r="E71" s="284" t="s">
        <v>1904</v>
      </c>
      <c r="F71" s="284" t="s">
        <v>1905</v>
      </c>
      <c r="G71" s="284" t="s">
        <v>1686</v>
      </c>
      <c r="H71" s="284"/>
      <c r="I71" s="284">
        <v>2014</v>
      </c>
      <c r="J71" s="284" t="s">
        <v>1906</v>
      </c>
      <c r="K71" s="284">
        <v>5</v>
      </c>
      <c r="L71" s="287">
        <v>638</v>
      </c>
      <c r="M71" s="284">
        <v>2103</v>
      </c>
      <c r="N71" s="284" t="s">
        <v>329</v>
      </c>
      <c r="O71" s="294" t="s">
        <v>1907</v>
      </c>
      <c r="P71" s="306">
        <v>63400</v>
      </c>
      <c r="Q71" s="306">
        <v>57000</v>
      </c>
      <c r="R71" s="294" t="s">
        <v>29</v>
      </c>
      <c r="S71" s="294" t="s">
        <v>29</v>
      </c>
      <c r="T71" s="299">
        <v>43858</v>
      </c>
      <c r="U71" s="299">
        <v>44588</v>
      </c>
      <c r="V71" s="299">
        <v>43858</v>
      </c>
      <c r="W71" s="299">
        <v>44588</v>
      </c>
      <c r="X71" s="284" t="s">
        <v>1023</v>
      </c>
    </row>
    <row r="72" spans="1:24" ht="36" x14ac:dyDescent="0.2">
      <c r="A72" s="283">
        <v>3</v>
      </c>
      <c r="B72" s="294" t="s">
        <v>1902</v>
      </c>
      <c r="C72" s="329" t="s">
        <v>1719</v>
      </c>
      <c r="D72" s="294" t="s">
        <v>1720</v>
      </c>
      <c r="E72" s="294" t="s">
        <v>1908</v>
      </c>
      <c r="F72" s="294" t="s">
        <v>1909</v>
      </c>
      <c r="G72" s="284" t="s">
        <v>1686</v>
      </c>
      <c r="H72" s="284"/>
      <c r="I72" s="294">
        <v>2007</v>
      </c>
      <c r="J72" s="294" t="s">
        <v>1910</v>
      </c>
      <c r="K72" s="294">
        <v>9</v>
      </c>
      <c r="L72" s="297">
        <v>1040</v>
      </c>
      <c r="M72" s="294">
        <v>3040</v>
      </c>
      <c r="N72" s="284" t="s">
        <v>329</v>
      </c>
      <c r="O72" s="294" t="s">
        <v>1907</v>
      </c>
      <c r="P72" s="306">
        <v>23800</v>
      </c>
      <c r="Q72" s="306">
        <v>21000</v>
      </c>
      <c r="R72" s="294" t="s">
        <v>29</v>
      </c>
      <c r="S72" s="294" t="s">
        <v>29</v>
      </c>
      <c r="T72" s="299">
        <v>43853</v>
      </c>
      <c r="U72" s="299">
        <v>44583</v>
      </c>
      <c r="V72" s="299">
        <v>43853</v>
      </c>
      <c r="W72" s="299">
        <v>44583</v>
      </c>
      <c r="X72" s="300" t="s">
        <v>601</v>
      </c>
    </row>
    <row r="73" spans="1:24" ht="54" x14ac:dyDescent="0.2">
      <c r="A73" s="283">
        <v>4</v>
      </c>
      <c r="B73" s="294" t="s">
        <v>1911</v>
      </c>
      <c r="C73" s="330" t="s">
        <v>1912</v>
      </c>
      <c r="D73" s="331" t="s">
        <v>1913</v>
      </c>
      <c r="E73" s="332" t="s">
        <v>1914</v>
      </c>
      <c r="F73" s="333" t="s">
        <v>1915</v>
      </c>
      <c r="G73" s="331" t="s">
        <v>1916</v>
      </c>
      <c r="H73" s="331"/>
      <c r="I73" s="331">
        <v>2004</v>
      </c>
      <c r="J73" s="334">
        <v>38377</v>
      </c>
      <c r="K73" s="284">
        <v>6</v>
      </c>
      <c r="L73" s="331">
        <v>2140</v>
      </c>
      <c r="M73" s="284" t="s">
        <v>29</v>
      </c>
      <c r="N73" s="284" t="s">
        <v>329</v>
      </c>
      <c r="O73" s="284" t="s">
        <v>257</v>
      </c>
      <c r="P73" s="306"/>
      <c r="Q73" s="306"/>
      <c r="R73" s="284" t="s">
        <v>29</v>
      </c>
      <c r="S73" s="284" t="s">
        <v>29</v>
      </c>
      <c r="T73" s="291">
        <v>43855</v>
      </c>
      <c r="U73" s="291">
        <v>44585</v>
      </c>
      <c r="V73" s="291" t="s">
        <v>29</v>
      </c>
      <c r="W73" s="291" t="s">
        <v>29</v>
      </c>
      <c r="X73" s="300" t="s">
        <v>601</v>
      </c>
    </row>
    <row r="74" spans="1:24" ht="18.75" x14ac:dyDescent="0.2">
      <c r="A74" s="283">
        <v>5</v>
      </c>
      <c r="B74" s="294" t="s">
        <v>1917</v>
      </c>
      <c r="C74" s="335" t="s">
        <v>1918</v>
      </c>
      <c r="D74" s="333" t="s">
        <v>1919</v>
      </c>
      <c r="E74" s="336" t="s">
        <v>1920</v>
      </c>
      <c r="F74" s="333" t="s">
        <v>1921</v>
      </c>
      <c r="G74" s="333" t="s">
        <v>1916</v>
      </c>
      <c r="H74" s="333"/>
      <c r="I74" s="333">
        <v>2014</v>
      </c>
      <c r="J74" s="337">
        <v>41732</v>
      </c>
      <c r="K74" s="294">
        <v>6</v>
      </c>
      <c r="L74" s="297" t="s">
        <v>495</v>
      </c>
      <c r="M74" s="294" t="s">
        <v>1922</v>
      </c>
      <c r="N74" s="284" t="s">
        <v>329</v>
      </c>
      <c r="O74" s="294" t="s">
        <v>1923</v>
      </c>
      <c r="P74" s="308"/>
      <c r="Q74" s="308"/>
      <c r="R74" s="294" t="s">
        <v>29</v>
      </c>
      <c r="S74" s="294" t="s">
        <v>29</v>
      </c>
      <c r="T74" s="299">
        <v>43924</v>
      </c>
      <c r="U74" s="299">
        <v>44653</v>
      </c>
      <c r="V74" s="291" t="s">
        <v>29</v>
      </c>
      <c r="W74" s="291" t="s">
        <v>29</v>
      </c>
      <c r="X74" s="300" t="s">
        <v>601</v>
      </c>
    </row>
    <row r="75" spans="1:24" ht="54" x14ac:dyDescent="0.2">
      <c r="A75" s="283">
        <v>6</v>
      </c>
      <c r="B75" s="294" t="s">
        <v>1911</v>
      </c>
      <c r="C75" s="335" t="s">
        <v>1924</v>
      </c>
      <c r="D75" s="333" t="s">
        <v>1925</v>
      </c>
      <c r="E75" s="336" t="s">
        <v>1926</v>
      </c>
      <c r="F75" s="333" t="s">
        <v>1927</v>
      </c>
      <c r="G75" s="333" t="s">
        <v>1928</v>
      </c>
      <c r="H75" s="333"/>
      <c r="I75" s="333">
        <v>2008</v>
      </c>
      <c r="J75" s="337">
        <v>39595</v>
      </c>
      <c r="K75" s="294">
        <v>0</v>
      </c>
      <c r="L75" s="297">
        <v>152</v>
      </c>
      <c r="M75" s="294" t="s">
        <v>29</v>
      </c>
      <c r="N75" s="284" t="s">
        <v>329</v>
      </c>
      <c r="O75" s="284" t="s">
        <v>257</v>
      </c>
      <c r="P75" s="306"/>
      <c r="Q75" s="306"/>
      <c r="R75" s="294" t="s">
        <v>29</v>
      </c>
      <c r="S75" s="294" t="s">
        <v>29</v>
      </c>
      <c r="T75" s="299">
        <v>43978</v>
      </c>
      <c r="U75" s="299">
        <v>44707</v>
      </c>
      <c r="V75" s="299" t="s">
        <v>29</v>
      </c>
      <c r="W75" s="299" t="s">
        <v>29</v>
      </c>
      <c r="X75" s="300" t="s">
        <v>601</v>
      </c>
    </row>
    <row r="76" spans="1:24" ht="18.75" x14ac:dyDescent="0.2">
      <c r="A76" s="283">
        <v>7</v>
      </c>
      <c r="B76" s="294" t="s">
        <v>1917</v>
      </c>
      <c r="C76" s="335" t="s">
        <v>1918</v>
      </c>
      <c r="D76" s="333" t="s">
        <v>1919</v>
      </c>
      <c r="E76" s="336" t="s">
        <v>1929</v>
      </c>
      <c r="F76" s="333" t="s">
        <v>1930</v>
      </c>
      <c r="G76" s="333" t="s">
        <v>1916</v>
      </c>
      <c r="H76" s="333"/>
      <c r="I76" s="333">
        <v>2014</v>
      </c>
      <c r="J76" s="337">
        <v>41830</v>
      </c>
      <c r="K76" s="294">
        <v>6</v>
      </c>
      <c r="L76" s="297" t="s">
        <v>495</v>
      </c>
      <c r="M76" s="294" t="s">
        <v>1922</v>
      </c>
      <c r="N76" s="284" t="s">
        <v>329</v>
      </c>
      <c r="O76" s="294" t="s">
        <v>1923</v>
      </c>
      <c r="P76" s="308"/>
      <c r="Q76" s="308"/>
      <c r="R76" s="294" t="s">
        <v>29</v>
      </c>
      <c r="S76" s="294" t="s">
        <v>29</v>
      </c>
      <c r="T76" s="299">
        <v>44022</v>
      </c>
      <c r="U76" s="299">
        <v>44751</v>
      </c>
      <c r="V76" s="291" t="s">
        <v>29</v>
      </c>
      <c r="W76" s="291" t="s">
        <v>29</v>
      </c>
      <c r="X76" s="300" t="s">
        <v>601</v>
      </c>
    </row>
    <row r="77" spans="1:24" ht="54" x14ac:dyDescent="0.2">
      <c r="A77" s="284">
        <v>8</v>
      </c>
      <c r="B77" s="294" t="s">
        <v>1932</v>
      </c>
      <c r="C77" s="330" t="s">
        <v>1933</v>
      </c>
      <c r="D77" s="332" t="s">
        <v>1934</v>
      </c>
      <c r="E77" s="332" t="s">
        <v>1935</v>
      </c>
      <c r="F77" s="333" t="s">
        <v>1936</v>
      </c>
      <c r="G77" s="331" t="s">
        <v>1916</v>
      </c>
      <c r="H77" s="331"/>
      <c r="I77" s="331">
        <v>2010</v>
      </c>
      <c r="J77" s="334">
        <v>40780</v>
      </c>
      <c r="K77" s="294">
        <v>6</v>
      </c>
      <c r="L77" s="331">
        <v>2850</v>
      </c>
      <c r="M77" s="294" t="s">
        <v>29</v>
      </c>
      <c r="N77" s="284" t="s">
        <v>329</v>
      </c>
      <c r="O77" s="284" t="s">
        <v>257</v>
      </c>
      <c r="P77" s="306"/>
      <c r="Q77" s="306"/>
      <c r="R77" s="294" t="s">
        <v>29</v>
      </c>
      <c r="S77" s="294" t="s">
        <v>29</v>
      </c>
      <c r="T77" s="299">
        <v>44068</v>
      </c>
      <c r="U77" s="299">
        <v>44797</v>
      </c>
      <c r="V77" s="299" t="s">
        <v>29</v>
      </c>
      <c r="W77" s="299" t="s">
        <v>29</v>
      </c>
      <c r="X77" s="300" t="s">
        <v>601</v>
      </c>
    </row>
    <row r="78" spans="1:24" ht="54" x14ac:dyDescent="0.2">
      <c r="A78" s="284">
        <v>9</v>
      </c>
      <c r="B78" s="294" t="s">
        <v>1911</v>
      </c>
      <c r="C78" s="330" t="s">
        <v>1937</v>
      </c>
      <c r="D78" s="331" t="s">
        <v>1938</v>
      </c>
      <c r="E78" s="332" t="s">
        <v>1939</v>
      </c>
      <c r="F78" s="333" t="s">
        <v>1940</v>
      </c>
      <c r="G78" s="331" t="s">
        <v>1916</v>
      </c>
      <c r="H78" s="331"/>
      <c r="I78" s="331">
        <v>2013</v>
      </c>
      <c r="J78" s="334">
        <v>41528</v>
      </c>
      <c r="K78" s="294">
        <v>6</v>
      </c>
      <c r="L78" s="297" t="s">
        <v>495</v>
      </c>
      <c r="M78" s="294" t="s">
        <v>29</v>
      </c>
      <c r="N78" s="284" t="s">
        <v>329</v>
      </c>
      <c r="O78" s="294" t="s">
        <v>1923</v>
      </c>
      <c r="P78" s="306"/>
      <c r="Q78" s="306"/>
      <c r="R78" s="294" t="s">
        <v>29</v>
      </c>
      <c r="S78" s="294" t="s">
        <v>29</v>
      </c>
      <c r="T78" s="299">
        <v>44085</v>
      </c>
      <c r="U78" s="299">
        <v>44814</v>
      </c>
      <c r="V78" s="299" t="s">
        <v>29</v>
      </c>
      <c r="W78" s="299" t="s">
        <v>29</v>
      </c>
      <c r="X78" s="300" t="s">
        <v>601</v>
      </c>
    </row>
    <row r="79" spans="1:24" ht="54" x14ac:dyDescent="0.2">
      <c r="A79" s="284">
        <v>10</v>
      </c>
      <c r="B79" s="294" t="s">
        <v>1941</v>
      </c>
      <c r="C79" s="335" t="s">
        <v>1942</v>
      </c>
      <c r="D79" s="333">
        <v>352417</v>
      </c>
      <c r="E79" s="336" t="s">
        <v>1943</v>
      </c>
      <c r="F79" s="333" t="s">
        <v>1944</v>
      </c>
      <c r="G79" s="333" t="s">
        <v>1916</v>
      </c>
      <c r="H79" s="333"/>
      <c r="I79" s="333">
        <v>2000</v>
      </c>
      <c r="J79" s="337">
        <v>36852</v>
      </c>
      <c r="K79" s="294">
        <v>6</v>
      </c>
      <c r="L79" s="333">
        <v>3530</v>
      </c>
      <c r="M79" s="294" t="s">
        <v>29</v>
      </c>
      <c r="N79" s="284" t="s">
        <v>329</v>
      </c>
      <c r="O79" s="284" t="s">
        <v>257</v>
      </c>
      <c r="P79" s="306"/>
      <c r="Q79" s="306"/>
      <c r="R79" s="294" t="s">
        <v>29</v>
      </c>
      <c r="S79" s="294" t="s">
        <v>29</v>
      </c>
      <c r="T79" s="299">
        <v>44131</v>
      </c>
      <c r="U79" s="299">
        <v>44860</v>
      </c>
      <c r="V79" s="299" t="s">
        <v>29</v>
      </c>
      <c r="W79" s="299" t="s">
        <v>29</v>
      </c>
      <c r="X79" s="300" t="s">
        <v>601</v>
      </c>
    </row>
    <row r="80" spans="1:24" ht="54" x14ac:dyDescent="0.2">
      <c r="A80" s="284">
        <v>11</v>
      </c>
      <c r="B80" s="294" t="s">
        <v>1945</v>
      </c>
      <c r="C80" s="338" t="s">
        <v>1946</v>
      </c>
      <c r="D80" s="339" t="s">
        <v>1947</v>
      </c>
      <c r="E80" s="340" t="s">
        <v>1948</v>
      </c>
      <c r="F80" s="339" t="s">
        <v>1949</v>
      </c>
      <c r="G80" s="339" t="s">
        <v>1916</v>
      </c>
      <c r="H80" s="339"/>
      <c r="I80" s="339">
        <v>1997</v>
      </c>
      <c r="J80" s="341">
        <v>35674</v>
      </c>
      <c r="K80" s="294">
        <v>6</v>
      </c>
      <c r="L80" s="339">
        <v>9500</v>
      </c>
      <c r="M80" s="294" t="s">
        <v>29</v>
      </c>
      <c r="N80" s="284" t="s">
        <v>329</v>
      </c>
      <c r="O80" s="284" t="s">
        <v>257</v>
      </c>
      <c r="P80" s="306"/>
      <c r="Q80" s="306"/>
      <c r="R80" s="294" t="s">
        <v>29</v>
      </c>
      <c r="S80" s="294" t="s">
        <v>29</v>
      </c>
      <c r="T80" s="299">
        <v>44139</v>
      </c>
      <c r="U80" s="299">
        <v>44868</v>
      </c>
      <c r="V80" s="299" t="s">
        <v>29</v>
      </c>
      <c r="W80" s="299" t="s">
        <v>29</v>
      </c>
      <c r="X80" s="300" t="s">
        <v>601</v>
      </c>
    </row>
    <row r="81" spans="1:24" ht="54" x14ac:dyDescent="0.2">
      <c r="A81" s="284">
        <v>12</v>
      </c>
      <c r="B81" s="316" t="s">
        <v>1950</v>
      </c>
      <c r="C81" s="338" t="s">
        <v>1951</v>
      </c>
      <c r="D81" s="339" t="s">
        <v>1952</v>
      </c>
      <c r="E81" s="340" t="s">
        <v>1953</v>
      </c>
      <c r="F81" s="339" t="s">
        <v>1954</v>
      </c>
      <c r="G81" s="339" t="s">
        <v>1916</v>
      </c>
      <c r="H81" s="339"/>
      <c r="I81" s="339">
        <v>1991</v>
      </c>
      <c r="J81" s="341">
        <v>33431</v>
      </c>
      <c r="K81" s="316">
        <v>9</v>
      </c>
      <c r="L81" s="339">
        <v>10820</v>
      </c>
      <c r="M81" s="316" t="s">
        <v>29</v>
      </c>
      <c r="N81" s="313" t="s">
        <v>329</v>
      </c>
      <c r="O81" s="313" t="s">
        <v>257</v>
      </c>
      <c r="P81" s="342"/>
      <c r="Q81" s="342"/>
      <c r="R81" s="316" t="s">
        <v>29</v>
      </c>
      <c r="S81" s="316" t="s">
        <v>29</v>
      </c>
      <c r="T81" s="343">
        <v>44144</v>
      </c>
      <c r="U81" s="343">
        <v>44873</v>
      </c>
      <c r="V81" s="343" t="s">
        <v>29</v>
      </c>
      <c r="W81" s="343" t="s">
        <v>29</v>
      </c>
      <c r="X81" s="300" t="s">
        <v>601</v>
      </c>
    </row>
    <row r="82" spans="1:24" ht="58.5" customHeight="1" x14ac:dyDescent="0.2">
      <c r="A82" s="284">
        <v>13</v>
      </c>
      <c r="B82" s="300" t="s">
        <v>1955</v>
      </c>
      <c r="C82" s="344" t="s">
        <v>1719</v>
      </c>
      <c r="D82" s="300" t="s">
        <v>1956</v>
      </c>
      <c r="E82" s="345" t="s">
        <v>1957</v>
      </c>
      <c r="F82" s="300" t="s">
        <v>1958</v>
      </c>
      <c r="G82" s="300" t="s">
        <v>1686</v>
      </c>
      <c r="H82" s="300"/>
      <c r="I82" s="300">
        <v>2014</v>
      </c>
      <c r="J82" s="300" t="s">
        <v>1959</v>
      </c>
      <c r="K82" s="300">
        <v>5</v>
      </c>
      <c r="L82" s="300">
        <v>2200</v>
      </c>
      <c r="M82" s="300"/>
      <c r="N82" s="300"/>
      <c r="O82" s="300" t="s">
        <v>1923</v>
      </c>
      <c r="P82" s="290">
        <v>25100</v>
      </c>
      <c r="Q82" s="290">
        <v>21900</v>
      </c>
      <c r="R82" s="300"/>
      <c r="S82" s="346"/>
      <c r="T82" s="299">
        <v>44182</v>
      </c>
      <c r="U82" s="299">
        <v>44911</v>
      </c>
      <c r="V82" s="299">
        <v>44182</v>
      </c>
      <c r="W82" s="299">
        <v>44911</v>
      </c>
      <c r="X82" s="347" t="s">
        <v>601</v>
      </c>
    </row>
    <row r="83" spans="1:24" s="267" customFormat="1" ht="76.5" customHeight="1" x14ac:dyDescent="0.2">
      <c r="A83" s="284">
        <v>14</v>
      </c>
      <c r="B83" s="294" t="s">
        <v>1931</v>
      </c>
      <c r="C83" s="300" t="s">
        <v>1719</v>
      </c>
      <c r="D83" s="300" t="s">
        <v>1960</v>
      </c>
      <c r="E83" s="345" t="s">
        <v>1961</v>
      </c>
      <c r="F83" s="300" t="s">
        <v>1962</v>
      </c>
      <c r="G83" s="333" t="s">
        <v>1916</v>
      </c>
      <c r="H83" s="300"/>
      <c r="I83" s="300">
        <v>2019</v>
      </c>
      <c r="J83" s="300" t="s">
        <v>1963</v>
      </c>
      <c r="K83" s="300">
        <v>6</v>
      </c>
      <c r="L83" s="300">
        <v>7698</v>
      </c>
      <c r="M83" s="300" t="s">
        <v>29</v>
      </c>
      <c r="N83" s="300" t="s">
        <v>329</v>
      </c>
      <c r="O83" s="300"/>
      <c r="P83" s="290">
        <v>653500</v>
      </c>
      <c r="Q83" s="290">
        <v>580200</v>
      </c>
      <c r="R83" s="300" t="s">
        <v>29</v>
      </c>
      <c r="S83" s="300" t="s">
        <v>29</v>
      </c>
      <c r="T83" s="348">
        <v>44064</v>
      </c>
      <c r="U83" s="348">
        <v>44793</v>
      </c>
      <c r="V83" s="349">
        <v>43831</v>
      </c>
      <c r="W83" s="349">
        <v>44561</v>
      </c>
      <c r="X83" s="300"/>
    </row>
  </sheetData>
  <mergeCells count="28">
    <mergeCell ref="A68:L68"/>
    <mergeCell ref="A70:L70"/>
    <mergeCell ref="X3:X5"/>
    <mergeCell ref="A6:L6"/>
    <mergeCell ref="A9:L9"/>
    <mergeCell ref="A14:L14"/>
    <mergeCell ref="A17:L17"/>
    <mergeCell ref="P3:P5"/>
    <mergeCell ref="Q3:Q5"/>
    <mergeCell ref="R3:S4"/>
    <mergeCell ref="T3:U4"/>
    <mergeCell ref="V3:W4"/>
    <mergeCell ref="K3:K5"/>
    <mergeCell ref="L3:L5"/>
    <mergeCell ref="M3:M5"/>
    <mergeCell ref="N3:N5"/>
    <mergeCell ref="O3:O5"/>
    <mergeCell ref="A2:J2"/>
    <mergeCell ref="A3:A5"/>
    <mergeCell ref="B3:B5"/>
    <mergeCell ref="C3:C5"/>
    <mergeCell ref="D3:D5"/>
    <mergeCell ref="E3:E5"/>
    <mergeCell ref="F3:F5"/>
    <mergeCell ref="G3:G5"/>
    <mergeCell ref="H3:H5"/>
    <mergeCell ref="I3:I5"/>
    <mergeCell ref="J3:J5"/>
  </mergeCells>
  <printOptions horizontalCentered="1"/>
  <pageMargins left="0" right="0" top="0.78749999999999998" bottom="0.39374999999999999" header="0.51180555555555496" footer="0.51180555555555496"/>
  <pageSetup paperSize="9" scale="28" firstPageNumber="0" fitToHeight="2" orientation="landscape" horizontalDpi="300" verticalDpi="300" r:id="rId1"/>
  <rowBreaks count="1" manualBreakCount="1">
    <brk id="6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K47"/>
  <sheetViews>
    <sheetView view="pageBreakPreview" zoomScaleNormal="80" workbookViewId="0">
      <selection activeCell="D33" sqref="D33"/>
    </sheetView>
  </sheetViews>
  <sheetFormatPr defaultColWidth="9.140625" defaultRowHeight="18" x14ac:dyDescent="0.2"/>
  <cols>
    <col min="1" max="1" width="5.42578125" style="350" customWidth="1"/>
    <col min="2" max="2" width="81.42578125" style="351" customWidth="1"/>
    <col min="3" max="3" width="22.42578125" style="352" customWidth="1"/>
    <col min="4" max="4" width="36.28515625" style="352" customWidth="1"/>
    <col min="5" max="5" width="38.5703125" style="352" customWidth="1"/>
    <col min="6" max="6" width="18.140625" style="351" customWidth="1"/>
    <col min="7" max="1025" width="9.140625" style="351"/>
  </cols>
  <sheetData>
    <row r="1" spans="1:5" x14ac:dyDescent="0.2">
      <c r="B1" s="353" t="s">
        <v>1964</v>
      </c>
      <c r="D1" s="354"/>
    </row>
    <row r="2" spans="1:5" x14ac:dyDescent="0.2">
      <c r="B2" s="353"/>
    </row>
    <row r="3" spans="1:5" ht="21" customHeight="1" x14ac:dyDescent="0.2">
      <c r="A3" s="552" t="s">
        <v>1965</v>
      </c>
      <c r="B3" s="552"/>
      <c r="C3" s="552"/>
      <c r="D3" s="552"/>
      <c r="E3" s="552"/>
    </row>
    <row r="4" spans="1:5" ht="36" x14ac:dyDescent="0.2">
      <c r="A4" s="355" t="s">
        <v>1031</v>
      </c>
      <c r="B4" s="355" t="s">
        <v>1966</v>
      </c>
      <c r="C4" s="356" t="s">
        <v>1967</v>
      </c>
      <c r="D4" s="356" t="s">
        <v>1968</v>
      </c>
      <c r="E4" s="356" t="s">
        <v>1969</v>
      </c>
    </row>
    <row r="5" spans="1:5" s="361" customFormat="1" ht="63.75" customHeight="1" x14ac:dyDescent="0.2">
      <c r="A5" s="357">
        <v>1</v>
      </c>
      <c r="B5" s="358" t="s">
        <v>1970</v>
      </c>
      <c r="C5" s="359">
        <v>16810595.989999998</v>
      </c>
      <c r="D5" s="157">
        <v>0</v>
      </c>
      <c r="E5" s="360" t="s">
        <v>1971</v>
      </c>
    </row>
    <row r="6" spans="1:5" s="361" customFormat="1" ht="26.25" customHeight="1" x14ac:dyDescent="0.2">
      <c r="A6" s="357">
        <v>2</v>
      </c>
      <c r="B6" s="362" t="s">
        <v>30</v>
      </c>
      <c r="C6" s="157">
        <v>2162316.7000000002</v>
      </c>
      <c r="D6" s="359">
        <v>1427071.55</v>
      </c>
      <c r="E6" s="359"/>
    </row>
    <row r="7" spans="1:5" s="361" customFormat="1" ht="26.25" customHeight="1" x14ac:dyDescent="0.2">
      <c r="A7" s="357">
        <v>3</v>
      </c>
      <c r="B7" s="363" t="s">
        <v>37</v>
      </c>
      <c r="C7" s="157">
        <v>64143.23</v>
      </c>
      <c r="D7" s="157">
        <v>0</v>
      </c>
      <c r="E7" s="359"/>
    </row>
    <row r="8" spans="1:5" s="361" customFormat="1" ht="26.25" customHeight="1" x14ac:dyDescent="0.2">
      <c r="A8" s="357">
        <v>4</v>
      </c>
      <c r="B8" s="362" t="s">
        <v>42</v>
      </c>
      <c r="C8" s="359">
        <v>672665.24</v>
      </c>
      <c r="D8" s="157">
        <v>0</v>
      </c>
      <c r="E8" s="359">
        <v>100000</v>
      </c>
    </row>
    <row r="9" spans="1:5" s="361" customFormat="1" ht="26.25" customHeight="1" x14ac:dyDescent="0.2">
      <c r="A9" s="357">
        <v>5</v>
      </c>
      <c r="B9" s="364" t="s">
        <v>48</v>
      </c>
      <c r="C9" s="359">
        <v>1577604.61</v>
      </c>
      <c r="D9" s="359">
        <v>0</v>
      </c>
      <c r="E9" s="359"/>
    </row>
    <row r="10" spans="1:5" s="361" customFormat="1" ht="34.5" customHeight="1" x14ac:dyDescent="0.2">
      <c r="A10" s="357">
        <v>6</v>
      </c>
      <c r="B10" s="362" t="s">
        <v>1972</v>
      </c>
      <c r="C10" s="365">
        <v>7437803.4800000004</v>
      </c>
      <c r="D10" s="366">
        <v>4829898.1399999997</v>
      </c>
      <c r="E10" s="157" t="s">
        <v>1973</v>
      </c>
    </row>
    <row r="11" spans="1:5" s="361" customFormat="1" ht="26.25" customHeight="1" x14ac:dyDescent="0.2">
      <c r="A11" s="357">
        <v>7</v>
      </c>
      <c r="B11" s="362" t="s">
        <v>1974</v>
      </c>
      <c r="C11" s="157">
        <v>7303689.4299999997</v>
      </c>
      <c r="D11" s="359"/>
      <c r="E11" s="359">
        <v>65116</v>
      </c>
    </row>
    <row r="12" spans="1:5" s="361" customFormat="1" ht="26.25" customHeight="1" x14ac:dyDescent="0.2">
      <c r="A12" s="357">
        <v>8</v>
      </c>
      <c r="B12" s="363" t="s">
        <v>59</v>
      </c>
      <c r="C12" s="359">
        <v>781453.17</v>
      </c>
      <c r="D12" s="359">
        <v>0</v>
      </c>
      <c r="E12" s="359"/>
    </row>
    <row r="13" spans="1:5" s="361" customFormat="1" ht="26.25" customHeight="1" x14ac:dyDescent="0.2">
      <c r="A13" s="357">
        <v>9</v>
      </c>
      <c r="B13" s="363" t="s">
        <v>1975</v>
      </c>
      <c r="C13" s="366">
        <v>181429</v>
      </c>
      <c r="D13" s="366">
        <v>18000</v>
      </c>
      <c r="E13" s="359"/>
    </row>
    <row r="14" spans="1:5" s="361" customFormat="1" ht="26.25" customHeight="1" x14ac:dyDescent="0.2">
      <c r="A14" s="357">
        <v>10</v>
      </c>
      <c r="B14" s="363" t="s">
        <v>76</v>
      </c>
      <c r="C14" s="157">
        <v>262314.65000000002</v>
      </c>
      <c r="D14" s="157">
        <v>0</v>
      </c>
      <c r="E14" s="359"/>
    </row>
    <row r="15" spans="1:5" s="361" customFormat="1" ht="26.25" customHeight="1" x14ac:dyDescent="0.2">
      <c r="A15" s="357">
        <v>11</v>
      </c>
      <c r="B15" s="363" t="s">
        <v>671</v>
      </c>
      <c r="C15" s="359">
        <v>160300</v>
      </c>
      <c r="D15" s="359">
        <v>6000</v>
      </c>
      <c r="E15" s="359"/>
    </row>
    <row r="16" spans="1:5" s="361" customFormat="1" ht="26.25" customHeight="1" x14ac:dyDescent="0.2">
      <c r="A16" s="357">
        <v>12</v>
      </c>
      <c r="B16" s="363" t="s">
        <v>680</v>
      </c>
      <c r="C16" s="157">
        <v>101390</v>
      </c>
      <c r="D16" s="359">
        <v>8000</v>
      </c>
      <c r="E16" s="359"/>
    </row>
    <row r="17" spans="1:5" s="361" customFormat="1" ht="26.25" customHeight="1" x14ac:dyDescent="0.2">
      <c r="A17" s="357">
        <v>13</v>
      </c>
      <c r="B17" s="363" t="s">
        <v>1426</v>
      </c>
      <c r="C17" s="359">
        <v>121704.04</v>
      </c>
      <c r="D17" s="359">
        <v>3000</v>
      </c>
      <c r="E17" s="359"/>
    </row>
    <row r="18" spans="1:5" s="361" customFormat="1" ht="26.25" customHeight="1" x14ac:dyDescent="0.2">
      <c r="A18" s="357">
        <v>14</v>
      </c>
      <c r="B18" s="363" t="s">
        <v>94</v>
      </c>
      <c r="C18" s="359">
        <v>61493.72</v>
      </c>
      <c r="D18" s="359">
        <v>0</v>
      </c>
      <c r="E18" s="359"/>
    </row>
    <row r="19" spans="1:5" s="361" customFormat="1" ht="26.25" customHeight="1" x14ac:dyDescent="0.2">
      <c r="A19" s="357">
        <v>15</v>
      </c>
      <c r="B19" s="363" t="s">
        <v>98</v>
      </c>
      <c r="C19" s="359">
        <v>133364.66</v>
      </c>
      <c r="D19" s="157">
        <v>0</v>
      </c>
      <c r="E19" s="359"/>
    </row>
    <row r="20" spans="1:5" s="361" customFormat="1" ht="26.25" customHeight="1" x14ac:dyDescent="0.2">
      <c r="A20" s="357">
        <v>16</v>
      </c>
      <c r="B20" s="363" t="s">
        <v>102</v>
      </c>
      <c r="C20" s="157">
        <v>90318.94</v>
      </c>
      <c r="D20" s="157">
        <v>0</v>
      </c>
      <c r="E20" s="359"/>
    </row>
    <row r="21" spans="1:5" s="361" customFormat="1" ht="26.25" customHeight="1" x14ac:dyDescent="0.2">
      <c r="A21" s="357">
        <v>17</v>
      </c>
      <c r="B21" s="363" t="s">
        <v>106</v>
      </c>
      <c r="C21" s="359">
        <v>80824.320000000007</v>
      </c>
      <c r="D21" s="359">
        <v>800</v>
      </c>
      <c r="E21" s="359"/>
    </row>
    <row r="22" spans="1:5" s="361" customFormat="1" ht="26.25" customHeight="1" x14ac:dyDescent="0.2">
      <c r="A22" s="357">
        <v>18</v>
      </c>
      <c r="B22" s="363" t="s">
        <v>110</v>
      </c>
      <c r="C22" s="359">
        <v>34000</v>
      </c>
      <c r="D22" s="157">
        <v>0</v>
      </c>
      <c r="E22" s="359"/>
    </row>
    <row r="23" spans="1:5" s="361" customFormat="1" ht="26.25" customHeight="1" x14ac:dyDescent="0.2">
      <c r="A23" s="357">
        <v>19</v>
      </c>
      <c r="B23" s="363" t="s">
        <v>113</v>
      </c>
      <c r="C23" s="359">
        <v>211588.47</v>
      </c>
      <c r="D23" s="157">
        <v>0</v>
      </c>
      <c r="E23" s="359"/>
    </row>
    <row r="24" spans="1:5" s="361" customFormat="1" ht="26.25" customHeight="1" x14ac:dyDescent="0.2">
      <c r="A24" s="357">
        <v>20</v>
      </c>
      <c r="B24" s="363" t="s">
        <v>117</v>
      </c>
      <c r="C24" s="157">
        <v>538683.38</v>
      </c>
      <c r="D24" s="157">
        <v>0</v>
      </c>
      <c r="E24" s="359"/>
    </row>
    <row r="25" spans="1:5" s="361" customFormat="1" ht="26.25" customHeight="1" x14ac:dyDescent="0.2">
      <c r="A25" s="357">
        <v>21</v>
      </c>
      <c r="B25" s="363" t="s">
        <v>123</v>
      </c>
      <c r="C25" s="157">
        <v>842515.47</v>
      </c>
      <c r="D25" s="157">
        <v>0</v>
      </c>
      <c r="E25" s="359"/>
    </row>
    <row r="26" spans="1:5" s="361" customFormat="1" ht="26.25" customHeight="1" x14ac:dyDescent="0.2">
      <c r="A26" s="357">
        <v>22</v>
      </c>
      <c r="B26" s="363" t="s">
        <v>130</v>
      </c>
      <c r="C26" s="365">
        <v>1679613.39</v>
      </c>
      <c r="D26" s="366">
        <v>249530.36</v>
      </c>
      <c r="E26" s="359"/>
    </row>
    <row r="27" spans="1:5" s="361" customFormat="1" ht="36" customHeight="1" x14ac:dyDescent="0.2">
      <c r="A27" s="357">
        <v>23</v>
      </c>
      <c r="B27" s="363" t="s">
        <v>136</v>
      </c>
      <c r="C27" s="157">
        <v>2006140.8</v>
      </c>
      <c r="D27" s="359">
        <v>76586.3</v>
      </c>
      <c r="E27" s="359"/>
    </row>
    <row r="28" spans="1:5" s="361" customFormat="1" ht="44.25" customHeight="1" x14ac:dyDescent="0.2">
      <c r="A28" s="357">
        <v>24</v>
      </c>
      <c r="B28" s="363" t="s">
        <v>143</v>
      </c>
      <c r="C28" s="365">
        <v>540541.59</v>
      </c>
      <c r="D28" s="366">
        <v>100000</v>
      </c>
      <c r="E28" s="359"/>
    </row>
    <row r="29" spans="1:5" s="361" customFormat="1" ht="26.25" customHeight="1" x14ac:dyDescent="0.2">
      <c r="A29" s="357">
        <v>25</v>
      </c>
      <c r="B29" s="363" t="s">
        <v>147</v>
      </c>
      <c r="C29" s="365">
        <v>887332.31</v>
      </c>
      <c r="D29" s="366">
        <v>127120.29</v>
      </c>
      <c r="E29" s="359"/>
    </row>
    <row r="30" spans="1:5" s="361" customFormat="1" ht="39.75" customHeight="1" x14ac:dyDescent="0.2">
      <c r="A30" s="357">
        <v>26</v>
      </c>
      <c r="B30" s="363" t="s">
        <v>152</v>
      </c>
      <c r="C30" s="157">
        <v>577806.80000000005</v>
      </c>
      <c r="D30" s="157">
        <v>155806.79999999999</v>
      </c>
      <c r="E30" s="359"/>
    </row>
    <row r="31" spans="1:5" s="361" customFormat="1" ht="26.25" customHeight="1" x14ac:dyDescent="0.2">
      <c r="A31" s="357">
        <v>27</v>
      </c>
      <c r="B31" s="363" t="s">
        <v>916</v>
      </c>
      <c r="C31" s="365">
        <v>460470.34</v>
      </c>
      <c r="D31" s="366">
        <v>60511.08</v>
      </c>
      <c r="E31" s="359"/>
    </row>
    <row r="32" spans="1:5" s="361" customFormat="1" ht="26.25" customHeight="1" x14ac:dyDescent="0.2">
      <c r="A32" s="357">
        <v>28</v>
      </c>
      <c r="B32" s="363" t="s">
        <v>161</v>
      </c>
      <c r="C32" s="365">
        <v>407464.73</v>
      </c>
      <c r="D32" s="366">
        <v>67012</v>
      </c>
      <c r="E32" s="359"/>
    </row>
    <row r="33" spans="1:5" s="361" customFormat="1" ht="26.25" customHeight="1" x14ac:dyDescent="0.2">
      <c r="A33" s="357">
        <v>29</v>
      </c>
      <c r="B33" s="363" t="s">
        <v>166</v>
      </c>
      <c r="C33" s="359">
        <v>1235218.8899999999</v>
      </c>
      <c r="D33" s="157">
        <v>0</v>
      </c>
      <c r="E33" s="359"/>
    </row>
    <row r="34" spans="1:5" s="361" customFormat="1" ht="26.25" customHeight="1" x14ac:dyDescent="0.2">
      <c r="A34" s="357">
        <v>30</v>
      </c>
      <c r="B34" s="363" t="s">
        <v>172</v>
      </c>
      <c r="C34" s="157">
        <v>1425287.89</v>
      </c>
      <c r="D34" s="157">
        <v>0</v>
      </c>
      <c r="E34" s="359"/>
    </row>
    <row r="35" spans="1:5" s="361" customFormat="1" ht="32.25" customHeight="1" x14ac:dyDescent="0.2">
      <c r="A35" s="357">
        <v>31</v>
      </c>
      <c r="B35" s="363" t="s">
        <v>175</v>
      </c>
      <c r="C35" s="367">
        <v>718151.84</v>
      </c>
      <c r="D35" s="359"/>
      <c r="E35" s="359"/>
    </row>
    <row r="36" spans="1:5" s="361" customFormat="1" ht="26.25" customHeight="1" x14ac:dyDescent="0.2">
      <c r="A36" s="357">
        <v>32</v>
      </c>
      <c r="B36" s="363" t="s">
        <v>181</v>
      </c>
      <c r="C36" s="157">
        <v>492802.52</v>
      </c>
      <c r="D36" s="157">
        <v>0</v>
      </c>
      <c r="E36" s="359"/>
    </row>
    <row r="37" spans="1:5" ht="37.5" customHeight="1" x14ac:dyDescent="0.2">
      <c r="B37" s="368" t="s">
        <v>1384</v>
      </c>
      <c r="C37" s="369">
        <f>SUM(C5:C36)</f>
        <v>50061029.599999994</v>
      </c>
      <c r="D37" s="369">
        <f>SUM(D5:D36)</f>
        <v>7129336.5199999996</v>
      </c>
    </row>
    <row r="38" spans="1:5" x14ac:dyDescent="0.2">
      <c r="B38" s="361"/>
      <c r="C38" s="370"/>
      <c r="D38" s="370"/>
    </row>
    <row r="43" spans="1:5" x14ac:dyDescent="0.2">
      <c r="B43" s="361"/>
      <c r="C43" s="370"/>
      <c r="D43" s="370"/>
    </row>
    <row r="44" spans="1:5" x14ac:dyDescent="0.2">
      <c r="B44" s="361"/>
      <c r="C44" s="370"/>
      <c r="D44" s="370"/>
    </row>
    <row r="45" spans="1:5" x14ac:dyDescent="0.2">
      <c r="B45" s="361"/>
      <c r="C45" s="370"/>
      <c r="D45" s="370"/>
    </row>
    <row r="46" spans="1:5" x14ac:dyDescent="0.2">
      <c r="B46" s="361"/>
      <c r="C46" s="370"/>
      <c r="D46" s="370"/>
    </row>
    <row r="47" spans="1:5" x14ac:dyDescent="0.2">
      <c r="B47" s="361"/>
      <c r="C47" s="370"/>
      <c r="D47" s="370"/>
    </row>
  </sheetData>
  <mergeCells count="1">
    <mergeCell ref="A3:E3"/>
  </mergeCells>
  <printOptions horizontalCentered="1"/>
  <pageMargins left="0.78749999999999998" right="0.78749999999999998" top="0.45972222222222198" bottom="0.29027777777777802" header="0.51180555555555496" footer="0.51180555555555496"/>
  <pageSetup paperSize="9" scale="51"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6"/>
  <sheetViews>
    <sheetView view="pageBreakPreview" topLeftCell="A16" zoomScaleNormal="85" workbookViewId="0">
      <selection activeCell="F12" sqref="F12"/>
    </sheetView>
  </sheetViews>
  <sheetFormatPr defaultColWidth="9.140625" defaultRowHeight="21" x14ac:dyDescent="0.2"/>
  <cols>
    <col min="1" max="1" width="5" style="371" customWidth="1"/>
    <col min="2" max="2" width="54.28515625" style="372" customWidth="1"/>
    <col min="3" max="3" width="28.28515625" style="373" customWidth="1"/>
    <col min="4" max="4" width="25.85546875" style="373" customWidth="1"/>
    <col min="5" max="5" width="13.42578125" style="374" customWidth="1"/>
    <col min="6" max="6" width="31.42578125" style="371" customWidth="1"/>
    <col min="7" max="7" width="28" style="371" customWidth="1"/>
    <col min="8" max="8" width="32.28515625" style="371" customWidth="1"/>
    <col min="9" max="9" width="19.42578125" style="371" customWidth="1"/>
    <col min="10" max="10" width="38" style="371" customWidth="1"/>
    <col min="11" max="1025" width="9.140625" style="371"/>
  </cols>
  <sheetData>
    <row r="1" spans="1:10" ht="18.75" customHeight="1" x14ac:dyDescent="0.2">
      <c r="B1" s="375" t="s">
        <v>1976</v>
      </c>
      <c r="I1" s="376"/>
    </row>
    <row r="2" spans="1:10" ht="69.75" customHeight="1" x14ac:dyDescent="0.2">
      <c r="A2" s="377" t="s">
        <v>2</v>
      </c>
      <c r="B2" s="378" t="s">
        <v>1977</v>
      </c>
      <c r="C2" s="379" t="s">
        <v>1978</v>
      </c>
      <c r="D2" s="379" t="s">
        <v>1979</v>
      </c>
      <c r="E2" s="380" t="s">
        <v>1033</v>
      </c>
      <c r="F2" s="381" t="s">
        <v>1980</v>
      </c>
      <c r="G2" s="381" t="s">
        <v>197</v>
      </c>
      <c r="H2" s="381" t="s">
        <v>1981</v>
      </c>
      <c r="I2" s="381" t="s">
        <v>1982</v>
      </c>
      <c r="J2" s="381" t="s">
        <v>1983</v>
      </c>
    </row>
    <row r="3" spans="1:10" ht="18.75" customHeight="1" x14ac:dyDescent="0.2">
      <c r="A3" s="553" t="s">
        <v>48</v>
      </c>
      <c r="B3" s="553"/>
      <c r="C3" s="553"/>
      <c r="D3" s="553"/>
      <c r="E3" s="382"/>
      <c r="F3" s="383"/>
      <c r="G3" s="383"/>
      <c r="H3" s="383"/>
      <c r="I3" s="383"/>
      <c r="J3" s="383"/>
    </row>
    <row r="4" spans="1:10" s="392" customFormat="1" ht="18.75" customHeight="1" x14ac:dyDescent="0.2">
      <c r="A4" s="384">
        <v>1</v>
      </c>
      <c r="B4" s="385" t="s">
        <v>1984</v>
      </c>
      <c r="C4" s="386" t="s">
        <v>1985</v>
      </c>
      <c r="D4" s="387" t="s">
        <v>1986</v>
      </c>
      <c r="E4" s="388">
        <v>1998</v>
      </c>
      <c r="F4" s="389" t="s">
        <v>1987</v>
      </c>
      <c r="G4" s="390">
        <v>12300</v>
      </c>
      <c r="H4" s="391" t="s">
        <v>1988</v>
      </c>
      <c r="I4" s="554" t="s">
        <v>1989</v>
      </c>
      <c r="J4" s="555" t="s">
        <v>1990</v>
      </c>
    </row>
    <row r="5" spans="1:10" s="392" customFormat="1" ht="18.75" customHeight="1" x14ac:dyDescent="0.2">
      <c r="A5" s="384">
        <v>2</v>
      </c>
      <c r="B5" s="393" t="s">
        <v>1991</v>
      </c>
      <c r="C5" s="394" t="s">
        <v>1992</v>
      </c>
      <c r="D5" s="394" t="s">
        <v>1993</v>
      </c>
      <c r="E5" s="388">
        <v>1998</v>
      </c>
      <c r="F5" s="395" t="s">
        <v>1994</v>
      </c>
      <c r="G5" s="396">
        <v>61500</v>
      </c>
      <c r="H5" s="556" t="s">
        <v>1995</v>
      </c>
      <c r="I5" s="554"/>
      <c r="J5" s="555"/>
    </row>
    <row r="6" spans="1:10" s="392" customFormat="1" ht="18.75" customHeight="1" x14ac:dyDescent="0.2">
      <c r="A6" s="384">
        <v>3</v>
      </c>
      <c r="B6" s="393" t="s">
        <v>1991</v>
      </c>
      <c r="C6" s="394" t="s">
        <v>1996</v>
      </c>
      <c r="D6" s="394" t="s">
        <v>1997</v>
      </c>
      <c r="E6" s="388">
        <v>1998</v>
      </c>
      <c r="F6" s="395" t="s">
        <v>1994</v>
      </c>
      <c r="G6" s="396">
        <v>61500</v>
      </c>
      <c r="H6" s="556"/>
      <c r="I6" s="554"/>
      <c r="J6" s="555"/>
    </row>
    <row r="7" spans="1:10" s="392" customFormat="1" ht="18.75" customHeight="1" x14ac:dyDescent="0.2">
      <c r="A7" s="384">
        <v>4</v>
      </c>
      <c r="B7" s="393" t="s">
        <v>1998</v>
      </c>
      <c r="C7" s="397">
        <v>96408918</v>
      </c>
      <c r="D7" s="394" t="s">
        <v>1999</v>
      </c>
      <c r="E7" s="388" t="s">
        <v>601</v>
      </c>
      <c r="F7" s="395" t="s">
        <v>2000</v>
      </c>
      <c r="G7" s="395">
        <v>6150</v>
      </c>
      <c r="H7" s="395" t="s">
        <v>2001</v>
      </c>
      <c r="I7" s="554"/>
      <c r="J7" s="555"/>
    </row>
    <row r="8" spans="1:10" s="392" customFormat="1" ht="18.75" customHeight="1" x14ac:dyDescent="0.2">
      <c r="A8" s="384">
        <v>5</v>
      </c>
      <c r="B8" s="393" t="s">
        <v>2002</v>
      </c>
      <c r="C8" s="397">
        <v>96408918</v>
      </c>
      <c r="D8" s="397" t="s">
        <v>1999</v>
      </c>
      <c r="E8" s="388" t="s">
        <v>601</v>
      </c>
      <c r="F8" s="395" t="s">
        <v>2000</v>
      </c>
      <c r="G8" s="395">
        <v>6150</v>
      </c>
      <c r="H8" s="395" t="s">
        <v>2001</v>
      </c>
      <c r="I8" s="554"/>
      <c r="J8" s="555"/>
    </row>
    <row r="9" spans="1:10" s="392" customFormat="1" ht="18.75" customHeight="1" x14ac:dyDescent="0.2">
      <c r="A9" s="384">
        <v>6</v>
      </c>
      <c r="B9" s="393" t="s">
        <v>2003</v>
      </c>
      <c r="C9" s="397">
        <v>3070000</v>
      </c>
      <c r="D9" s="397" t="s">
        <v>2004</v>
      </c>
      <c r="E9" s="388" t="s">
        <v>601</v>
      </c>
      <c r="F9" s="395" t="s">
        <v>2005</v>
      </c>
      <c r="G9" s="395">
        <v>24600</v>
      </c>
      <c r="H9" s="395" t="s">
        <v>601</v>
      </c>
      <c r="I9" s="554"/>
      <c r="J9" s="555"/>
    </row>
    <row r="10" spans="1:10" s="392" customFormat="1" ht="18.75" customHeight="1" x14ac:dyDescent="0.2">
      <c r="A10" s="384">
        <v>7</v>
      </c>
      <c r="B10" s="393" t="s">
        <v>2006</v>
      </c>
      <c r="C10" s="397">
        <v>52001127</v>
      </c>
      <c r="D10" s="397" t="s">
        <v>2007</v>
      </c>
      <c r="E10" s="388" t="s">
        <v>601</v>
      </c>
      <c r="F10" s="395" t="s">
        <v>2000</v>
      </c>
      <c r="G10" s="395">
        <v>8487</v>
      </c>
      <c r="H10" s="395" t="s">
        <v>2001</v>
      </c>
      <c r="I10" s="554"/>
      <c r="J10" s="555"/>
    </row>
    <row r="11" spans="1:10" s="392" customFormat="1" ht="18.75" customHeight="1" x14ac:dyDescent="0.2">
      <c r="A11" s="384">
        <v>8</v>
      </c>
      <c r="B11" s="393" t="s">
        <v>2008</v>
      </c>
      <c r="C11" s="397" t="s">
        <v>2009</v>
      </c>
      <c r="D11" s="397" t="s">
        <v>2010</v>
      </c>
      <c r="E11" s="388" t="s">
        <v>601</v>
      </c>
      <c r="F11" s="395" t="s">
        <v>2011</v>
      </c>
      <c r="G11" s="395">
        <v>2829</v>
      </c>
      <c r="H11" s="395" t="s">
        <v>2001</v>
      </c>
      <c r="I11" s="554"/>
      <c r="J11" s="555"/>
    </row>
    <row r="12" spans="1:10" s="392" customFormat="1" ht="18.75" customHeight="1" x14ac:dyDescent="0.2">
      <c r="A12" s="384">
        <v>9</v>
      </c>
      <c r="B12" s="393" t="s">
        <v>2012</v>
      </c>
      <c r="C12" s="397">
        <v>59643500</v>
      </c>
      <c r="D12" s="394" t="s">
        <v>2013</v>
      </c>
      <c r="E12" s="388" t="s">
        <v>601</v>
      </c>
      <c r="F12" s="398" t="s">
        <v>2000</v>
      </c>
      <c r="G12" s="395">
        <v>1353</v>
      </c>
      <c r="H12" s="395" t="s">
        <v>2001</v>
      </c>
      <c r="I12" s="554"/>
      <c r="J12" s="555"/>
    </row>
    <row r="13" spans="1:10" ht="18.75" customHeight="1" x14ac:dyDescent="0.2">
      <c r="B13" s="399"/>
      <c r="C13" s="400"/>
      <c r="D13" s="400"/>
      <c r="E13" s="401"/>
      <c r="F13" s="402" t="s">
        <v>475</v>
      </c>
      <c r="G13" s="403">
        <f>SUM(G4:G12)</f>
        <v>184869</v>
      </c>
    </row>
    <row r="14" spans="1:10" ht="18.75" customHeight="1" x14ac:dyDescent="0.2">
      <c r="B14" s="399"/>
      <c r="C14" s="400"/>
      <c r="D14" s="400"/>
      <c r="E14" s="400"/>
      <c r="F14" s="400"/>
      <c r="G14" s="400"/>
      <c r="H14" s="400"/>
    </row>
    <row r="15" spans="1:10" ht="18.75" customHeight="1" x14ac:dyDescent="0.2">
      <c r="A15" s="553" t="s">
        <v>59</v>
      </c>
      <c r="B15" s="553"/>
      <c r="C15" s="553"/>
      <c r="D15" s="553"/>
      <c r="E15" s="404"/>
      <c r="F15" s="405"/>
      <c r="G15" s="406"/>
      <c r="H15" s="405"/>
      <c r="I15" s="405"/>
      <c r="J15" s="405"/>
    </row>
    <row r="16" spans="1:10" s="410" customFormat="1" ht="30.75" customHeight="1" x14ac:dyDescent="0.2">
      <c r="A16" s="384">
        <v>1</v>
      </c>
      <c r="B16" s="385" t="s">
        <v>2014</v>
      </c>
      <c r="C16" s="386" t="s">
        <v>2015</v>
      </c>
      <c r="D16" s="387" t="s">
        <v>2016</v>
      </c>
      <c r="E16" s="407">
        <v>2009</v>
      </c>
      <c r="F16" s="408" t="s">
        <v>2017</v>
      </c>
      <c r="G16" s="409">
        <v>73146.8</v>
      </c>
      <c r="H16" s="389"/>
      <c r="I16" s="389" t="s">
        <v>329</v>
      </c>
      <c r="J16" s="389" t="s">
        <v>738</v>
      </c>
    </row>
    <row r="17" spans="1:10" ht="18.75" customHeight="1" x14ac:dyDescent="0.2">
      <c r="B17" s="399"/>
      <c r="C17" s="400"/>
      <c r="D17" s="400"/>
      <c r="E17" s="401"/>
      <c r="F17" s="402" t="s">
        <v>475</v>
      </c>
      <c r="G17" s="403">
        <f>SUM(G16)</f>
        <v>73146.8</v>
      </c>
    </row>
    <row r="18" spans="1:10" ht="22.5" customHeight="1" x14ac:dyDescent="0.2">
      <c r="B18" s="399"/>
      <c r="C18" s="400"/>
      <c r="D18" s="400"/>
      <c r="E18" s="401"/>
      <c r="F18" s="401"/>
      <c r="G18" s="401"/>
      <c r="H18" s="401"/>
    </row>
    <row r="19" spans="1:10" s="413" customFormat="1" ht="18.75" customHeight="1" x14ac:dyDescent="0.2">
      <c r="A19" s="553" t="s">
        <v>2018</v>
      </c>
      <c r="B19" s="553"/>
      <c r="C19" s="553"/>
      <c r="D19" s="553"/>
      <c r="E19" s="404"/>
      <c r="F19" s="405"/>
      <c r="G19" s="411"/>
      <c r="H19" s="412"/>
      <c r="I19" s="412"/>
      <c r="J19" s="412"/>
    </row>
    <row r="20" spans="1:10" s="417" customFormat="1" ht="29.25" customHeight="1" x14ac:dyDescent="0.2">
      <c r="A20" s="384">
        <v>1</v>
      </c>
      <c r="B20" s="414" t="s">
        <v>2019</v>
      </c>
      <c r="C20" s="386" t="s">
        <v>2020</v>
      </c>
      <c r="D20" s="387"/>
      <c r="E20" s="407">
        <v>2015</v>
      </c>
      <c r="F20" s="408" t="s">
        <v>2021</v>
      </c>
      <c r="G20" s="415">
        <v>4500</v>
      </c>
      <c r="H20" s="416"/>
      <c r="I20" s="416" t="s">
        <v>28</v>
      </c>
      <c r="J20" s="416" t="s">
        <v>2022</v>
      </c>
    </row>
    <row r="21" spans="1:10" ht="18.75" customHeight="1" x14ac:dyDescent="0.2">
      <c r="B21" s="399"/>
      <c r="C21" s="400"/>
      <c r="D21" s="400"/>
      <c r="E21" s="401"/>
      <c r="F21" s="402" t="s">
        <v>475</v>
      </c>
      <c r="G21" s="403">
        <f>SUM(G20)</f>
        <v>4500</v>
      </c>
    </row>
    <row r="22" spans="1:10" ht="18.75" customHeight="1" x14ac:dyDescent="0.2">
      <c r="B22" s="399"/>
      <c r="C22" s="400"/>
      <c r="D22" s="400"/>
      <c r="E22" s="401"/>
      <c r="F22" s="401"/>
      <c r="G22" s="401"/>
      <c r="H22" s="401"/>
    </row>
    <row r="23" spans="1:10" s="413" customFormat="1" ht="18.75" customHeight="1" x14ac:dyDescent="0.2">
      <c r="A23" s="553" t="s">
        <v>2023</v>
      </c>
      <c r="B23" s="553"/>
      <c r="C23" s="553"/>
      <c r="D23" s="553"/>
      <c r="E23" s="404"/>
      <c r="F23" s="405"/>
      <c r="G23" s="411"/>
      <c r="H23" s="412"/>
      <c r="I23" s="412"/>
      <c r="J23" s="412"/>
    </row>
    <row r="24" spans="1:10" s="417" customFormat="1" ht="24.75" customHeight="1" x14ac:dyDescent="0.2">
      <c r="A24" s="384">
        <v>1</v>
      </c>
      <c r="B24" s="414" t="s">
        <v>2024</v>
      </c>
      <c r="C24" s="418" t="s">
        <v>2025</v>
      </c>
      <c r="D24" s="419" t="s">
        <v>2026</v>
      </c>
      <c r="E24" s="388">
        <v>1999</v>
      </c>
      <c r="F24" s="389" t="s">
        <v>2027</v>
      </c>
      <c r="G24" s="416">
        <v>6265</v>
      </c>
      <c r="H24" s="416" t="s">
        <v>2028</v>
      </c>
      <c r="I24" s="416" t="s">
        <v>2029</v>
      </c>
      <c r="J24" s="416" t="s">
        <v>692</v>
      </c>
    </row>
    <row r="25" spans="1:10" s="417" customFormat="1" ht="24.75" customHeight="1" x14ac:dyDescent="0.2">
      <c r="A25" s="384">
        <v>4</v>
      </c>
      <c r="B25" s="414" t="s">
        <v>2030</v>
      </c>
      <c r="C25" s="418"/>
      <c r="D25" s="419"/>
      <c r="E25" s="388"/>
      <c r="F25" s="389"/>
      <c r="G25" s="416">
        <v>1000</v>
      </c>
      <c r="H25" s="416"/>
      <c r="I25" s="416"/>
      <c r="J25" s="416"/>
    </row>
    <row r="26" spans="1:10" ht="18.75" customHeight="1" x14ac:dyDescent="0.2">
      <c r="B26" s="399"/>
      <c r="C26" s="400"/>
      <c r="D26" s="400"/>
      <c r="E26" s="401"/>
      <c r="F26" s="402" t="s">
        <v>475</v>
      </c>
      <c r="G26" s="403">
        <f>SUM(G24:G25)</f>
        <v>7265</v>
      </c>
    </row>
    <row r="27" spans="1:10" ht="18.75" customHeight="1" x14ac:dyDescent="0.2">
      <c r="B27" s="399"/>
      <c r="C27" s="400"/>
      <c r="D27" s="400"/>
      <c r="E27" s="401"/>
      <c r="F27" s="401"/>
      <c r="G27" s="401"/>
      <c r="H27" s="401"/>
    </row>
    <row r="28" spans="1:10" s="413" customFormat="1" ht="18.75" customHeight="1" x14ac:dyDescent="0.2">
      <c r="A28" s="553" t="s">
        <v>2031</v>
      </c>
      <c r="B28" s="553"/>
      <c r="C28" s="553"/>
      <c r="D28" s="553"/>
      <c r="E28" s="404"/>
      <c r="F28" s="405"/>
      <c r="G28" s="411"/>
      <c r="H28" s="412"/>
      <c r="I28" s="412"/>
      <c r="J28" s="412"/>
    </row>
    <row r="29" spans="1:10" s="410" customFormat="1" ht="27" customHeight="1" x14ac:dyDescent="0.2">
      <c r="A29" s="384">
        <v>1</v>
      </c>
      <c r="B29" s="414" t="s">
        <v>2032</v>
      </c>
      <c r="C29" s="418" t="s">
        <v>2033</v>
      </c>
      <c r="D29" s="419" t="s">
        <v>2034</v>
      </c>
      <c r="E29" s="388">
        <v>2015</v>
      </c>
      <c r="F29" s="389" t="s">
        <v>2035</v>
      </c>
      <c r="G29" s="416">
        <v>3450</v>
      </c>
      <c r="H29" s="416" t="s">
        <v>2036</v>
      </c>
      <c r="I29" s="416" t="s">
        <v>28</v>
      </c>
      <c r="J29" s="416" t="s">
        <v>2037</v>
      </c>
    </row>
    <row r="30" spans="1:10" ht="19.5" customHeight="1" x14ac:dyDescent="0.2">
      <c r="B30" s="399"/>
      <c r="C30" s="400"/>
      <c r="D30" s="400"/>
      <c r="E30" s="401"/>
      <c r="F30" s="402" t="s">
        <v>475</v>
      </c>
      <c r="G30" s="403">
        <f>SUM(G29)</f>
        <v>3450</v>
      </c>
    </row>
    <row r="31" spans="1:10" ht="18.75" customHeight="1" x14ac:dyDescent="0.2">
      <c r="F31" s="374"/>
      <c r="G31" s="374"/>
    </row>
    <row r="32" spans="1:10" ht="18.75" customHeight="1" x14ac:dyDescent="0.2">
      <c r="A32" s="553" t="s">
        <v>181</v>
      </c>
      <c r="B32" s="553"/>
      <c r="C32" s="553"/>
      <c r="D32" s="553"/>
      <c r="E32" s="420"/>
      <c r="F32" s="421"/>
      <c r="G32" s="421"/>
      <c r="H32" s="421"/>
      <c r="I32" s="421"/>
      <c r="J32" s="422"/>
    </row>
    <row r="33" spans="1:11" s="372" customFormat="1" ht="18.75" customHeight="1" x14ac:dyDescent="0.3">
      <c r="A33" s="423" t="s">
        <v>2038</v>
      </c>
      <c r="B33" s="424" t="s">
        <v>2039</v>
      </c>
      <c r="C33" s="425"/>
      <c r="D33" s="425"/>
      <c r="E33" s="425">
        <v>2017</v>
      </c>
      <c r="F33" s="425"/>
      <c r="G33" s="426">
        <v>14000</v>
      </c>
      <c r="H33" s="427"/>
      <c r="I33" s="428" t="s">
        <v>28</v>
      </c>
      <c r="J33" s="429" t="s">
        <v>2040</v>
      </c>
      <c r="K33" s="430"/>
    </row>
    <row r="34" spans="1:11" s="372" customFormat="1" ht="18.75" customHeight="1" x14ac:dyDescent="0.3">
      <c r="A34" s="423" t="s">
        <v>2041</v>
      </c>
      <c r="B34" s="424" t="s">
        <v>2039</v>
      </c>
      <c r="C34" s="425"/>
      <c r="D34" s="425"/>
      <c r="E34" s="425">
        <v>2017</v>
      </c>
      <c r="F34" s="425"/>
      <c r="G34" s="426">
        <v>10500</v>
      </c>
      <c r="H34" s="427"/>
      <c r="I34" s="428" t="s">
        <v>28</v>
      </c>
      <c r="J34" s="429" t="s">
        <v>2042</v>
      </c>
      <c r="K34" s="430"/>
    </row>
    <row r="35" spans="1:11" ht="18.75" customHeight="1" x14ac:dyDescent="0.2">
      <c r="F35" s="431" t="s">
        <v>475</v>
      </c>
      <c r="G35" s="432">
        <f>SUM(G33:G34)</f>
        <v>24500</v>
      </c>
    </row>
    <row r="36" spans="1:11" s="371" customFormat="1" ht="18.75" customHeight="1" x14ac:dyDescent="0.2">
      <c r="B36" s="372"/>
    </row>
    <row r="37" spans="1:11" ht="18.75" customHeight="1" x14ac:dyDescent="0.2">
      <c r="A37" s="433" t="s">
        <v>1970</v>
      </c>
      <c r="B37" s="434"/>
      <c r="C37" s="435"/>
      <c r="D37" s="435"/>
      <c r="E37" s="435"/>
      <c r="F37" s="435"/>
      <c r="G37" s="434"/>
      <c r="H37" s="434"/>
      <c r="I37" s="434"/>
      <c r="J37" s="434"/>
    </row>
    <row r="38" spans="1:11" s="372" customFormat="1" ht="18.75" customHeight="1" x14ac:dyDescent="0.2">
      <c r="A38" s="384">
        <v>25</v>
      </c>
      <c r="B38" s="436" t="s">
        <v>2043</v>
      </c>
      <c r="C38" s="437" t="s">
        <v>2044</v>
      </c>
      <c r="D38" s="438"/>
      <c r="E38" s="439">
        <v>2014</v>
      </c>
      <c r="F38" s="395" t="s">
        <v>2045</v>
      </c>
      <c r="G38" s="440">
        <v>24477</v>
      </c>
      <c r="H38" s="441"/>
      <c r="I38" s="442" t="s">
        <v>329</v>
      </c>
      <c r="J38" s="443" t="s">
        <v>2046</v>
      </c>
    </row>
    <row r="39" spans="1:11" s="372" customFormat="1" ht="18.75" customHeight="1" x14ac:dyDescent="0.2">
      <c r="A39" s="384">
        <v>34</v>
      </c>
      <c r="B39" s="436" t="s">
        <v>2047</v>
      </c>
      <c r="C39" s="437" t="s">
        <v>2048</v>
      </c>
      <c r="D39" s="438"/>
      <c r="E39" s="439">
        <v>2016</v>
      </c>
      <c r="F39" s="395" t="s">
        <v>2049</v>
      </c>
      <c r="G39" s="443">
        <v>5131.5600000000004</v>
      </c>
      <c r="H39" s="441"/>
      <c r="I39" s="408" t="s">
        <v>329</v>
      </c>
      <c r="J39" s="443" t="s">
        <v>2050</v>
      </c>
    </row>
    <row r="40" spans="1:11" s="372" customFormat="1" ht="18.75" customHeight="1" x14ac:dyDescent="0.2">
      <c r="A40" s="384">
        <v>35</v>
      </c>
      <c r="B40" s="436" t="s">
        <v>2047</v>
      </c>
      <c r="C40" s="437" t="s">
        <v>2051</v>
      </c>
      <c r="D40" s="438"/>
      <c r="E40" s="439">
        <v>2016</v>
      </c>
      <c r="F40" s="395" t="s">
        <v>2049</v>
      </c>
      <c r="G40" s="443">
        <v>5131.5600000000004</v>
      </c>
      <c r="H40" s="441"/>
      <c r="I40" s="408" t="s">
        <v>329</v>
      </c>
      <c r="J40" s="443" t="s">
        <v>2050</v>
      </c>
    </row>
    <row r="41" spans="1:11" s="372" customFormat="1" ht="18.75" customHeight="1" x14ac:dyDescent="0.2">
      <c r="A41" s="384">
        <v>39</v>
      </c>
      <c r="B41" s="436" t="s">
        <v>2047</v>
      </c>
      <c r="C41" s="437" t="s">
        <v>2052</v>
      </c>
      <c r="D41" s="438"/>
      <c r="E41" s="439">
        <v>2017</v>
      </c>
      <c r="F41" s="395" t="s">
        <v>2049</v>
      </c>
      <c r="G41" s="443">
        <v>6794.51</v>
      </c>
      <c r="H41" s="441"/>
      <c r="I41" s="408"/>
      <c r="J41" s="443" t="s">
        <v>2046</v>
      </c>
    </row>
    <row r="42" spans="1:11" ht="34.5" customHeight="1" x14ac:dyDescent="0.2">
      <c r="A42" s="384">
        <v>12</v>
      </c>
      <c r="B42" s="444" t="s">
        <v>2053</v>
      </c>
      <c r="C42" s="445" t="s">
        <v>530</v>
      </c>
      <c r="D42" s="446" t="s">
        <v>530</v>
      </c>
      <c r="E42" s="445" t="s">
        <v>530</v>
      </c>
      <c r="F42" s="447" t="s">
        <v>2054</v>
      </c>
      <c r="G42" s="448">
        <v>836571</v>
      </c>
      <c r="H42" s="449"/>
      <c r="I42" s="450"/>
      <c r="J42" s="451"/>
    </row>
    <row r="43" spans="1:11" s="371" customFormat="1" ht="18.75" customHeight="1" x14ac:dyDescent="0.2">
      <c r="B43" s="372"/>
      <c r="F43" s="452" t="s">
        <v>475</v>
      </c>
      <c r="G43" s="453">
        <f>SUM(G38:G42)</f>
        <v>878105.63</v>
      </c>
      <c r="I43" s="372"/>
      <c r="J43" s="372"/>
    </row>
    <row r="44" spans="1:11" ht="18.75" customHeight="1" x14ac:dyDescent="0.2">
      <c r="D44" s="371"/>
      <c r="E44" s="371"/>
    </row>
    <row r="45" spans="1:11" s="410" customFormat="1" ht="18.75" customHeight="1" x14ac:dyDescent="0.2">
      <c r="A45" s="454"/>
      <c r="B45" s="455"/>
      <c r="C45" s="456"/>
      <c r="D45" s="455"/>
      <c r="E45" s="455"/>
      <c r="F45" s="455"/>
      <c r="G45" s="455"/>
      <c r="H45" s="455"/>
      <c r="I45" s="455"/>
      <c r="J45" s="455"/>
    </row>
    <row r="46" spans="1:11" ht="18.75" customHeight="1" x14ac:dyDescent="0.2">
      <c r="E46" s="557" t="s">
        <v>2055</v>
      </c>
      <c r="F46" s="557"/>
      <c r="G46" s="457">
        <f>G43+G35+G30+G26+G21+G17+G13</f>
        <v>1175836.4300000002</v>
      </c>
    </row>
  </sheetData>
  <mergeCells count="10">
    <mergeCell ref="A19:D19"/>
    <mergeCell ref="A23:D23"/>
    <mergeCell ref="A28:D28"/>
    <mergeCell ref="A32:D32"/>
    <mergeCell ref="E46:F46"/>
    <mergeCell ref="A3:D3"/>
    <mergeCell ref="I4:I12"/>
    <mergeCell ref="J4:J12"/>
    <mergeCell ref="H5:H6"/>
    <mergeCell ref="A15:D15"/>
  </mergeCells>
  <pageMargins left="0.70833333333333304" right="0.70833333333333304" top="0.74791666666666701" bottom="0.74791666666666701" header="0.51180555555555496" footer="0.51180555555555496"/>
  <pageSetup paperSize="9" scale="32" firstPageNumber="0" fitToHeight="1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K11"/>
  <sheetViews>
    <sheetView view="pageBreakPreview" zoomScaleNormal="55" workbookViewId="0">
      <selection activeCell="D33" sqref="D33"/>
    </sheetView>
  </sheetViews>
  <sheetFormatPr defaultColWidth="9.140625" defaultRowHeight="12.75" x14ac:dyDescent="0.2"/>
  <cols>
    <col min="1" max="1" width="9" style="458" customWidth="1"/>
    <col min="2" max="2" width="102.42578125" style="458" customWidth="1"/>
    <col min="3" max="5" width="24.7109375" style="458" customWidth="1"/>
    <col min="6" max="6" width="53.85546875" style="458" customWidth="1"/>
    <col min="7" max="7" width="37.42578125" style="458" customWidth="1"/>
    <col min="8" max="8" width="66.85546875" style="458" customWidth="1"/>
    <col min="9" max="9" width="7.85546875" style="458" customWidth="1"/>
    <col min="10" max="10" width="43.28515625" style="458" customWidth="1"/>
    <col min="11" max="1025" width="9.140625" style="458"/>
  </cols>
  <sheetData>
    <row r="1" spans="1:10" ht="39" customHeight="1" x14ac:dyDescent="0.2">
      <c r="A1" s="371"/>
      <c r="B1" s="375" t="s">
        <v>2056</v>
      </c>
      <c r="C1" s="373"/>
      <c r="D1" s="373"/>
      <c r="E1" s="374"/>
      <c r="F1" s="371"/>
      <c r="G1" s="371"/>
      <c r="H1" s="371"/>
      <c r="I1" s="371"/>
      <c r="J1" s="371"/>
    </row>
    <row r="2" spans="1:10" ht="21" x14ac:dyDescent="0.2">
      <c r="A2" s="371"/>
      <c r="B2" s="375"/>
      <c r="C2" s="373"/>
      <c r="D2" s="373"/>
      <c r="E2" s="374"/>
      <c r="F2" s="371"/>
      <c r="G2" s="371"/>
      <c r="H2" s="371"/>
      <c r="I2" s="371"/>
      <c r="J2" s="371"/>
    </row>
    <row r="3" spans="1:10" ht="21" x14ac:dyDescent="0.2">
      <c r="A3" s="433" t="s">
        <v>1970</v>
      </c>
      <c r="B3" s="434"/>
      <c r="C3" s="435"/>
      <c r="D3" s="435"/>
      <c r="E3" s="435"/>
      <c r="F3" s="435"/>
      <c r="G3" s="434"/>
      <c r="H3" s="434"/>
      <c r="I3" s="434"/>
      <c r="J3" s="434"/>
    </row>
    <row r="4" spans="1:10" ht="72" customHeight="1" x14ac:dyDescent="0.2">
      <c r="A4" s="384">
        <v>1</v>
      </c>
      <c r="B4" s="385" t="s">
        <v>2057</v>
      </c>
      <c r="C4" s="459" t="s">
        <v>2058</v>
      </c>
      <c r="D4" s="460" t="s">
        <v>2059</v>
      </c>
      <c r="E4" s="461">
        <v>2008</v>
      </c>
      <c r="F4" s="419" t="s">
        <v>2060</v>
      </c>
      <c r="G4" s="462">
        <v>528000</v>
      </c>
      <c r="H4" s="462" t="s">
        <v>2061</v>
      </c>
      <c r="I4" s="462" t="s">
        <v>28</v>
      </c>
      <c r="J4" s="451" t="s">
        <v>251</v>
      </c>
    </row>
    <row r="5" spans="1:10" ht="21" x14ac:dyDescent="0.2">
      <c r="A5" s="371"/>
      <c r="B5" s="372"/>
      <c r="C5" s="373"/>
      <c r="D5" s="373"/>
      <c r="E5" s="374"/>
      <c r="F5" s="431" t="s">
        <v>475</v>
      </c>
      <c r="G5" s="432">
        <f>SUM(G4:G4)</f>
        <v>528000</v>
      </c>
      <c r="H5" s="371"/>
      <c r="I5" s="371"/>
      <c r="J5" s="371"/>
    </row>
    <row r="6" spans="1:10" ht="21" x14ac:dyDescent="0.2">
      <c r="A6" s="371"/>
      <c r="B6" s="372"/>
      <c r="C6" s="373"/>
      <c r="D6" s="373"/>
      <c r="E6" s="374"/>
      <c r="F6" s="371"/>
      <c r="G6" s="371"/>
      <c r="H6" s="371"/>
      <c r="I6" s="371"/>
      <c r="J6" s="371"/>
    </row>
    <row r="7" spans="1:10" ht="21" x14ac:dyDescent="0.2">
      <c r="A7" s="463" t="s">
        <v>157</v>
      </c>
      <c r="B7" s="463"/>
      <c r="C7" s="463"/>
      <c r="D7" s="463"/>
      <c r="E7" s="464"/>
      <c r="F7" s="465"/>
      <c r="G7" s="466"/>
      <c r="H7" s="421"/>
      <c r="I7" s="421"/>
      <c r="J7" s="422"/>
    </row>
    <row r="8" spans="1:10" ht="42" x14ac:dyDescent="0.2">
      <c r="A8" s="467">
        <v>1</v>
      </c>
      <c r="B8" s="385" t="s">
        <v>2062</v>
      </c>
      <c r="C8" s="468" t="s">
        <v>2063</v>
      </c>
      <c r="D8" s="468" t="s">
        <v>2064</v>
      </c>
      <c r="E8" s="469">
        <v>2014</v>
      </c>
      <c r="F8" s="470" t="s">
        <v>2065</v>
      </c>
      <c r="G8" s="471">
        <v>43250</v>
      </c>
      <c r="H8" s="416" t="s">
        <v>2066</v>
      </c>
      <c r="I8" s="470" t="s">
        <v>329</v>
      </c>
      <c r="J8" s="428" t="s">
        <v>158</v>
      </c>
    </row>
    <row r="9" spans="1:10" ht="21" x14ac:dyDescent="0.2">
      <c r="A9" s="371"/>
      <c r="B9" s="372"/>
      <c r="C9" s="373"/>
      <c r="D9" s="373"/>
      <c r="E9" s="374"/>
      <c r="F9" s="452" t="s">
        <v>475</v>
      </c>
      <c r="G9" s="472">
        <f>SUM(G8)</f>
        <v>43250</v>
      </c>
      <c r="H9" s="371"/>
      <c r="I9" s="371"/>
      <c r="J9" s="371"/>
    </row>
    <row r="10" spans="1:10" ht="21" x14ac:dyDescent="0.2">
      <c r="A10" s="371"/>
      <c r="B10" s="372"/>
      <c r="C10" s="373"/>
      <c r="D10" s="373"/>
      <c r="E10" s="374"/>
      <c r="F10" s="371"/>
      <c r="G10" s="371"/>
      <c r="H10" s="371"/>
      <c r="I10" s="371"/>
      <c r="J10" s="371"/>
    </row>
    <row r="11" spans="1:10" ht="21" x14ac:dyDescent="0.2">
      <c r="A11" s="371"/>
      <c r="B11" s="372"/>
      <c r="C11" s="373"/>
      <c r="D11" s="373"/>
      <c r="E11" s="557" t="s">
        <v>2055</v>
      </c>
      <c r="F11" s="557"/>
      <c r="G11" s="473">
        <f>G9+G5</f>
        <v>571250</v>
      </c>
      <c r="H11" s="371"/>
      <c r="I11" s="371"/>
      <c r="J11" s="371"/>
    </row>
  </sheetData>
  <mergeCells count="1">
    <mergeCell ref="E11:F11"/>
  </mergeCells>
  <pageMargins left="0.7" right="0.7" top="0.75" bottom="0.75" header="0.51180555555555496" footer="0.51180555555555496"/>
  <pageSetup paperSize="9"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4"/>
  <sheetViews>
    <sheetView view="pageBreakPreview" zoomScaleNormal="80" workbookViewId="0">
      <selection activeCell="A24" sqref="A24"/>
    </sheetView>
  </sheetViews>
  <sheetFormatPr defaultColWidth="9.140625" defaultRowHeight="12.75" x14ac:dyDescent="0.2"/>
  <cols>
    <col min="1" max="1" width="4.140625" style="474" customWidth="1"/>
    <col min="2" max="2" width="53.28515625" style="475" customWidth="1"/>
    <col min="3" max="3" width="58.140625" style="476" customWidth="1"/>
    <col min="4" max="1025" width="9.140625" style="475"/>
  </cols>
  <sheetData>
    <row r="1" spans="1:4" ht="15" customHeight="1" x14ac:dyDescent="0.2">
      <c r="B1" s="477" t="s">
        <v>2067</v>
      </c>
      <c r="C1" s="478"/>
    </row>
    <row r="2" spans="1:4" x14ac:dyDescent="0.2">
      <c r="B2" s="477"/>
    </row>
    <row r="3" spans="1:4" ht="32.25" customHeight="1" x14ac:dyDescent="0.2">
      <c r="A3" s="558" t="s">
        <v>2068</v>
      </c>
      <c r="B3" s="558"/>
      <c r="C3" s="558"/>
      <c r="D3" s="477"/>
    </row>
    <row r="4" spans="1:4" ht="9" customHeight="1" x14ac:dyDescent="0.2">
      <c r="A4" s="479"/>
      <c r="B4" s="480"/>
      <c r="C4" s="481"/>
      <c r="D4" s="477"/>
    </row>
    <row r="6" spans="1:4" ht="30.75" customHeight="1" x14ac:dyDescent="0.2">
      <c r="A6" s="482" t="s">
        <v>2069</v>
      </c>
      <c r="B6" s="482" t="s">
        <v>2070</v>
      </c>
      <c r="C6" s="483" t="s">
        <v>2071</v>
      </c>
    </row>
    <row r="7" spans="1:4" ht="17.25" customHeight="1" x14ac:dyDescent="0.2">
      <c r="A7" s="559" t="s">
        <v>30</v>
      </c>
      <c r="B7" s="559"/>
      <c r="C7" s="559"/>
    </row>
    <row r="8" spans="1:4" ht="38.25" x14ac:dyDescent="0.2">
      <c r="A8" s="484" t="s">
        <v>2072</v>
      </c>
      <c r="B8" s="485" t="s">
        <v>479</v>
      </c>
      <c r="C8" s="486" t="s">
        <v>2073</v>
      </c>
    </row>
    <row r="9" spans="1:4" x14ac:dyDescent="0.2">
      <c r="A9" s="484" t="s">
        <v>2074</v>
      </c>
      <c r="B9" s="485" t="s">
        <v>2075</v>
      </c>
      <c r="C9" s="486" t="s">
        <v>2076</v>
      </c>
    </row>
    <row r="10" spans="1:4" x14ac:dyDescent="0.2">
      <c r="A10" s="484" t="s">
        <v>2077</v>
      </c>
      <c r="B10" s="485" t="s">
        <v>2078</v>
      </c>
      <c r="C10" s="486" t="s">
        <v>2076</v>
      </c>
    </row>
    <row r="11" spans="1:4" x14ac:dyDescent="0.2">
      <c r="A11" s="484" t="s">
        <v>2079</v>
      </c>
      <c r="B11" s="485" t="s">
        <v>2080</v>
      </c>
      <c r="C11" s="486" t="s">
        <v>2081</v>
      </c>
    </row>
    <row r="12" spans="1:4" x14ac:dyDescent="0.2">
      <c r="A12" s="484" t="s">
        <v>2082</v>
      </c>
      <c r="B12" s="485" t="s">
        <v>2083</v>
      </c>
      <c r="C12" s="487" t="s">
        <v>2084</v>
      </c>
    </row>
    <row r="13" spans="1:4" ht="18" customHeight="1" x14ac:dyDescent="0.2">
      <c r="A13" s="559" t="s">
        <v>42</v>
      </c>
      <c r="B13" s="559"/>
      <c r="C13" s="559"/>
    </row>
    <row r="14" spans="1:4" s="491" customFormat="1" ht="18" customHeight="1" x14ac:dyDescent="0.2">
      <c r="A14" s="488">
        <v>1</v>
      </c>
      <c r="B14" s="489" t="s">
        <v>2085</v>
      </c>
      <c r="C14" s="490" t="s">
        <v>2086</v>
      </c>
    </row>
    <row r="15" spans="1:4" s="491" customFormat="1" ht="18" customHeight="1" x14ac:dyDescent="0.2">
      <c r="A15" s="488">
        <v>2</v>
      </c>
      <c r="B15" s="489" t="s">
        <v>2087</v>
      </c>
      <c r="C15" s="490" t="s">
        <v>2088</v>
      </c>
    </row>
    <row r="16" spans="1:4" s="491" customFormat="1" ht="17.25" customHeight="1" x14ac:dyDescent="0.2">
      <c r="A16" s="488">
        <v>3</v>
      </c>
      <c r="B16" s="489" t="s">
        <v>2089</v>
      </c>
      <c r="C16" s="490" t="s">
        <v>2088</v>
      </c>
    </row>
    <row r="17" spans="1:3" s="491" customFormat="1" ht="25.5" x14ac:dyDescent="0.2">
      <c r="A17" s="488">
        <v>4</v>
      </c>
      <c r="B17" s="492" t="s">
        <v>2090</v>
      </c>
      <c r="C17" s="490" t="s">
        <v>2088</v>
      </c>
    </row>
    <row r="18" spans="1:3" s="491" customFormat="1" ht="18" customHeight="1" x14ac:dyDescent="0.2">
      <c r="A18" s="488">
        <v>5</v>
      </c>
      <c r="B18" s="489" t="s">
        <v>2091</v>
      </c>
      <c r="C18" s="490" t="s">
        <v>2086</v>
      </c>
    </row>
    <row r="19" spans="1:3" s="491" customFormat="1" ht="18" customHeight="1" x14ac:dyDescent="0.2">
      <c r="A19" s="488">
        <v>6</v>
      </c>
      <c r="B19" s="489" t="s">
        <v>2092</v>
      </c>
      <c r="C19" s="490" t="s">
        <v>2086</v>
      </c>
    </row>
    <row r="20" spans="1:3" s="491" customFormat="1" ht="18" customHeight="1" x14ac:dyDescent="0.2">
      <c r="A20" s="493" t="s">
        <v>2072</v>
      </c>
      <c r="B20" s="494" t="s">
        <v>584</v>
      </c>
      <c r="C20" s="495" t="s">
        <v>2093</v>
      </c>
    </row>
    <row r="21" spans="1:3" s="491" customFormat="1" ht="17.25" customHeight="1" x14ac:dyDescent="0.2">
      <c r="A21" s="493" t="s">
        <v>2074</v>
      </c>
      <c r="B21" s="494" t="s">
        <v>2094</v>
      </c>
      <c r="C21" s="496" t="s">
        <v>2095</v>
      </c>
    </row>
    <row r="22" spans="1:3" ht="17.25" customHeight="1" x14ac:dyDescent="0.2">
      <c r="A22" s="559" t="s">
        <v>117</v>
      </c>
      <c r="B22" s="559"/>
      <c r="C22" s="559"/>
    </row>
    <row r="23" spans="1:3" s="491" customFormat="1" ht="17.25" customHeight="1" x14ac:dyDescent="0.2">
      <c r="A23" s="487">
        <v>1</v>
      </c>
      <c r="B23" s="485" t="s">
        <v>2096</v>
      </c>
      <c r="C23" s="496"/>
    </row>
    <row r="24" spans="1:3" ht="18" customHeight="1" x14ac:dyDescent="0.2">
      <c r="A24" s="559" t="s">
        <v>2097</v>
      </c>
      <c r="B24" s="559"/>
      <c r="C24" s="559"/>
    </row>
    <row r="25" spans="1:3" ht="31.5" customHeight="1" x14ac:dyDescent="0.2">
      <c r="A25" s="497">
        <v>1</v>
      </c>
      <c r="B25" s="498" t="s">
        <v>2098</v>
      </c>
      <c r="C25" s="499" t="s">
        <v>2099</v>
      </c>
    </row>
    <row r="26" spans="1:3" ht="18" customHeight="1" x14ac:dyDescent="0.2">
      <c r="A26" s="559" t="s">
        <v>37</v>
      </c>
      <c r="B26" s="559"/>
      <c r="C26" s="559"/>
    </row>
    <row r="27" spans="1:3" x14ac:dyDescent="0.2">
      <c r="A27" s="497">
        <v>1</v>
      </c>
      <c r="B27" s="499" t="s">
        <v>2100</v>
      </c>
      <c r="C27" s="499" t="s">
        <v>1730</v>
      </c>
    </row>
    <row r="28" spans="1:3" ht="18" customHeight="1" x14ac:dyDescent="0.2">
      <c r="A28" s="560" t="s">
        <v>1974</v>
      </c>
      <c r="B28" s="560"/>
      <c r="C28" s="560"/>
    </row>
    <row r="29" spans="1:3" ht="18" customHeight="1" x14ac:dyDescent="0.2">
      <c r="A29" s="500" t="s">
        <v>2072</v>
      </c>
      <c r="B29" s="501" t="s">
        <v>2101</v>
      </c>
      <c r="C29" s="502" t="s">
        <v>2102</v>
      </c>
    </row>
    <row r="30" spans="1:3" ht="18" customHeight="1" x14ac:dyDescent="0.2">
      <c r="A30" s="500" t="s">
        <v>2074</v>
      </c>
      <c r="B30" s="503" t="s">
        <v>2103</v>
      </c>
      <c r="C30" s="502" t="s">
        <v>2104</v>
      </c>
    </row>
    <row r="31" spans="1:3" ht="17.25" customHeight="1" x14ac:dyDescent="0.2">
      <c r="A31" s="500" t="s">
        <v>2077</v>
      </c>
      <c r="B31" s="503" t="s">
        <v>2105</v>
      </c>
      <c r="C31" s="502" t="s">
        <v>2106</v>
      </c>
    </row>
    <row r="32" spans="1:3" ht="17.25" customHeight="1" x14ac:dyDescent="0.2">
      <c r="A32" s="500" t="s">
        <v>2079</v>
      </c>
      <c r="B32" s="503" t="s">
        <v>2107</v>
      </c>
      <c r="C32" s="502" t="s">
        <v>2108</v>
      </c>
    </row>
    <row r="33" spans="1:3" ht="17.25" customHeight="1" x14ac:dyDescent="0.2">
      <c r="A33" s="500" t="s">
        <v>2082</v>
      </c>
      <c r="B33" s="503" t="s">
        <v>2109</v>
      </c>
      <c r="C33" s="502" t="s">
        <v>2110</v>
      </c>
    </row>
    <row r="34" spans="1:3" ht="17.25" customHeight="1" x14ac:dyDescent="0.2">
      <c r="A34" s="500" t="s">
        <v>2111</v>
      </c>
      <c r="B34" s="561" t="s">
        <v>2112</v>
      </c>
      <c r="C34" s="561"/>
    </row>
    <row r="35" spans="1:3" ht="17.25" customHeight="1" x14ac:dyDescent="0.2">
      <c r="A35" s="500" t="s">
        <v>2113</v>
      </c>
      <c r="B35" s="503" t="s">
        <v>2114</v>
      </c>
      <c r="C35" s="502" t="s">
        <v>2115</v>
      </c>
    </row>
    <row r="36" spans="1:3" ht="17.25" customHeight="1" x14ac:dyDescent="0.2">
      <c r="A36" s="500" t="s">
        <v>2116</v>
      </c>
      <c r="B36" s="503" t="s">
        <v>2117</v>
      </c>
      <c r="C36" s="502" t="s">
        <v>2118</v>
      </c>
    </row>
    <row r="37" spans="1:3" ht="17.25" customHeight="1" x14ac:dyDescent="0.2">
      <c r="A37" s="500" t="s">
        <v>2119</v>
      </c>
      <c r="B37" s="503" t="s">
        <v>2120</v>
      </c>
      <c r="C37" s="502" t="s">
        <v>2115</v>
      </c>
    </row>
    <row r="38" spans="1:3" ht="20.25" customHeight="1" x14ac:dyDescent="0.2">
      <c r="A38" s="500" t="s">
        <v>2121</v>
      </c>
      <c r="B38" s="503" t="s">
        <v>2122</v>
      </c>
      <c r="C38" s="502" t="s">
        <v>2106</v>
      </c>
    </row>
    <row r="39" spans="1:3" x14ac:dyDescent="0.2">
      <c r="A39" s="500" t="s">
        <v>2123</v>
      </c>
      <c r="B39" s="503" t="s">
        <v>2124</v>
      </c>
      <c r="C39" s="502" t="s">
        <v>2125</v>
      </c>
    </row>
    <row r="40" spans="1:3" x14ac:dyDescent="0.2">
      <c r="A40" s="559" t="s">
        <v>2126</v>
      </c>
      <c r="B40" s="559"/>
      <c r="C40" s="559"/>
    </row>
    <row r="41" spans="1:3" x14ac:dyDescent="0.2">
      <c r="A41" s="504">
        <v>1</v>
      </c>
      <c r="B41" s="505" t="s">
        <v>2127</v>
      </c>
      <c r="C41" s="505" t="s">
        <v>2128</v>
      </c>
    </row>
    <row r="42" spans="1:3" x14ac:dyDescent="0.2">
      <c r="A42" s="559" t="s">
        <v>2129</v>
      </c>
      <c r="B42" s="559"/>
      <c r="C42" s="559"/>
    </row>
    <row r="43" spans="1:3" ht="25.5" x14ac:dyDescent="0.2">
      <c r="A43" s="504">
        <v>1</v>
      </c>
      <c r="B43" s="505" t="s">
        <v>2130</v>
      </c>
      <c r="C43" s="506" t="s">
        <v>2131</v>
      </c>
    </row>
    <row r="44" spans="1:3" x14ac:dyDescent="0.2">
      <c r="A44" s="559" t="s">
        <v>1970</v>
      </c>
      <c r="B44" s="559"/>
      <c r="C44" s="559"/>
    </row>
    <row r="45" spans="1:3" ht="38.25" x14ac:dyDescent="0.2">
      <c r="A45" s="504">
        <v>1</v>
      </c>
      <c r="B45" s="505" t="s">
        <v>2132</v>
      </c>
      <c r="C45" s="506" t="s">
        <v>2133</v>
      </c>
    </row>
    <row r="46" spans="1:3" x14ac:dyDescent="0.2">
      <c r="A46" s="504">
        <v>2</v>
      </c>
      <c r="B46" s="505" t="s">
        <v>2134</v>
      </c>
      <c r="C46" s="506" t="s">
        <v>2135</v>
      </c>
    </row>
    <row r="47" spans="1:3" ht="38.25" x14ac:dyDescent="0.2">
      <c r="A47" s="507">
        <v>3</v>
      </c>
      <c r="B47" s="508" t="s">
        <v>2050</v>
      </c>
      <c r="C47" s="509" t="s">
        <v>2136</v>
      </c>
    </row>
    <row r="48" spans="1:3" x14ac:dyDescent="0.2">
      <c r="A48" s="497">
        <v>4</v>
      </c>
      <c r="B48" s="510" t="s">
        <v>2137</v>
      </c>
      <c r="C48" s="499"/>
    </row>
    <row r="49" spans="1:3" x14ac:dyDescent="0.2">
      <c r="A49" s="559" t="s">
        <v>2138</v>
      </c>
      <c r="B49" s="559"/>
      <c r="C49" s="559"/>
    </row>
    <row r="50" spans="1:3" ht="25.5" x14ac:dyDescent="0.2">
      <c r="A50" s="511" t="s">
        <v>2072</v>
      </c>
      <c r="B50" s="512" t="s">
        <v>2139</v>
      </c>
      <c r="C50" s="504" t="s">
        <v>2140</v>
      </c>
    </row>
    <row r="51" spans="1:3" ht="25.5" x14ac:dyDescent="0.2">
      <c r="A51" s="511" t="s">
        <v>2074</v>
      </c>
      <c r="B51" s="506" t="s">
        <v>2141</v>
      </c>
      <c r="C51" s="513" t="s">
        <v>2142</v>
      </c>
    </row>
    <row r="52" spans="1:3" ht="25.5" x14ac:dyDescent="0.2">
      <c r="A52" s="511" t="s">
        <v>2077</v>
      </c>
      <c r="B52" s="512" t="s">
        <v>2143</v>
      </c>
      <c r="C52" s="513" t="s">
        <v>2140</v>
      </c>
    </row>
    <row r="53" spans="1:3" x14ac:dyDescent="0.2">
      <c r="A53" s="559" t="s">
        <v>2144</v>
      </c>
      <c r="B53" s="559"/>
      <c r="C53" s="559"/>
    </row>
    <row r="54" spans="1:3" ht="25.5" x14ac:dyDescent="0.2">
      <c r="A54" s="514" t="s">
        <v>2072</v>
      </c>
      <c r="B54" s="515" t="s">
        <v>2145</v>
      </c>
      <c r="C54" s="516" t="s">
        <v>2146</v>
      </c>
    </row>
  </sheetData>
  <mergeCells count="13">
    <mergeCell ref="A44:C44"/>
    <mergeCell ref="A49:C49"/>
    <mergeCell ref="A53:C53"/>
    <mergeCell ref="A26:C26"/>
    <mergeCell ref="A28:C28"/>
    <mergeCell ref="B34:C34"/>
    <mergeCell ref="A40:C40"/>
    <mergeCell ref="A42:C42"/>
    <mergeCell ref="A3:C3"/>
    <mergeCell ref="A7:C7"/>
    <mergeCell ref="A13:C13"/>
    <mergeCell ref="A22:C22"/>
    <mergeCell ref="A24:C24"/>
  </mergeCells>
  <pageMargins left="0.74791666666666701" right="0.74791666666666701" top="0.98402777777777795" bottom="0.98402777777777795" header="0.51180555555555496" footer="0.51180555555555496"/>
  <pageSetup paperSize="9" firstPageNumber="0" fitToHeight="3"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9"/>
  <sheetViews>
    <sheetView view="pageBreakPreview" zoomScaleNormal="85" workbookViewId="0">
      <selection activeCell="A2" sqref="A2"/>
    </sheetView>
  </sheetViews>
  <sheetFormatPr defaultColWidth="8.7109375" defaultRowHeight="12.75" x14ac:dyDescent="0.2"/>
  <cols>
    <col min="1" max="1" width="18.5703125" customWidth="1"/>
    <col min="2" max="2" width="12.42578125" customWidth="1"/>
    <col min="3" max="3" width="20.28515625" customWidth="1"/>
    <col min="4" max="4" width="25.7109375" customWidth="1"/>
    <col min="5" max="5" width="93.85546875" customWidth="1"/>
    <col min="6" max="6" width="12.140625" customWidth="1"/>
  </cols>
  <sheetData>
    <row r="1" spans="1:6" ht="34.5" customHeight="1" x14ac:dyDescent="0.2">
      <c r="A1" s="517" t="s">
        <v>2147</v>
      </c>
      <c r="B1" s="518"/>
      <c r="C1" s="519"/>
      <c r="D1" s="519"/>
      <c r="E1" s="520"/>
    </row>
    <row r="2" spans="1:6" ht="34.5" customHeight="1" x14ac:dyDescent="0.2">
      <c r="A2" s="562" t="s">
        <v>2148</v>
      </c>
      <c r="B2" s="562"/>
      <c r="C2" s="562"/>
      <c r="D2" s="562"/>
      <c r="E2" s="562"/>
    </row>
    <row r="3" spans="1:6" ht="34.5" customHeight="1" x14ac:dyDescent="0.2">
      <c r="A3" s="563" t="s">
        <v>2149</v>
      </c>
      <c r="B3" s="563"/>
      <c r="C3" s="563"/>
      <c r="D3" s="563"/>
      <c r="E3" s="521">
        <f>SUM(C14:C17)</f>
        <v>15143</v>
      </c>
    </row>
    <row r="4" spans="1:6" ht="34.5" customHeight="1" x14ac:dyDescent="0.2">
      <c r="A4" s="564" t="s">
        <v>2150</v>
      </c>
      <c r="B4" s="564"/>
      <c r="C4" s="564"/>
      <c r="D4" s="564"/>
      <c r="E4" s="522">
        <v>0</v>
      </c>
    </row>
    <row r="5" spans="1:6" ht="34.5" customHeight="1" x14ac:dyDescent="0.2">
      <c r="A5" s="564" t="s">
        <v>2151</v>
      </c>
      <c r="B5" s="564"/>
      <c r="C5" s="564"/>
      <c r="D5" s="564"/>
      <c r="E5" s="522">
        <f>C21+C22+C23+C24</f>
        <v>377166.33999999997</v>
      </c>
    </row>
    <row r="6" spans="1:6" ht="34.5" customHeight="1" x14ac:dyDescent="0.2">
      <c r="A6" s="564" t="s">
        <v>2152</v>
      </c>
      <c r="B6" s="564"/>
      <c r="C6" s="564"/>
      <c r="D6" s="564"/>
      <c r="E6" s="522">
        <v>28427.41</v>
      </c>
    </row>
    <row r="7" spans="1:6" ht="34.5" customHeight="1" x14ac:dyDescent="0.2">
      <c r="A7" s="564" t="s">
        <v>2153</v>
      </c>
      <c r="B7" s="564"/>
      <c r="C7" s="564"/>
      <c r="D7" s="564"/>
      <c r="E7" s="522">
        <v>1207</v>
      </c>
    </row>
    <row r="8" spans="1:6" ht="34.5" customHeight="1" x14ac:dyDescent="0.2">
      <c r="A8" s="564" t="s">
        <v>2154</v>
      </c>
      <c r="B8" s="564"/>
      <c r="C8" s="564"/>
      <c r="D8" s="564"/>
      <c r="E8" s="522">
        <v>137772.26999999999</v>
      </c>
    </row>
    <row r="9" spans="1:6" ht="34.5" customHeight="1" x14ac:dyDescent="0.2">
      <c r="A9" s="523"/>
      <c r="B9" s="524"/>
      <c r="C9" s="565" t="s">
        <v>1384</v>
      </c>
      <c r="D9" s="565"/>
      <c r="E9" s="525">
        <v>556384.06000000006</v>
      </c>
      <c r="F9" s="526"/>
    </row>
    <row r="10" spans="1:6" ht="15.75" x14ac:dyDescent="0.2">
      <c r="A10" s="524"/>
      <c r="B10" s="524"/>
      <c r="C10" s="527"/>
      <c r="D10" s="527"/>
      <c r="E10" s="528"/>
    </row>
    <row r="11" spans="1:6" ht="15.75" customHeight="1" x14ac:dyDescent="0.2">
      <c r="A11" s="566" t="s">
        <v>2155</v>
      </c>
      <c r="B11" s="566"/>
      <c r="C11" s="566"/>
      <c r="D11" s="566"/>
      <c r="E11" s="566"/>
    </row>
    <row r="12" spans="1:6" ht="31.5" customHeight="1" x14ac:dyDescent="0.2">
      <c r="A12" s="529" t="s">
        <v>2156</v>
      </c>
      <c r="B12" s="529" t="s">
        <v>2157</v>
      </c>
      <c r="C12" s="530" t="s">
        <v>2158</v>
      </c>
      <c r="D12" s="566" t="s">
        <v>2159</v>
      </c>
      <c r="E12" s="566"/>
    </row>
    <row r="13" spans="1:6" ht="15.75" customHeight="1" x14ac:dyDescent="0.2">
      <c r="A13" s="564" t="s">
        <v>2149</v>
      </c>
      <c r="B13" s="564"/>
      <c r="C13" s="564"/>
      <c r="D13" s="564"/>
      <c r="E13" s="564"/>
    </row>
    <row r="14" spans="1:6" ht="15.75" customHeight="1" x14ac:dyDescent="0.2">
      <c r="A14" s="531">
        <v>2016</v>
      </c>
      <c r="B14" s="47">
        <v>2</v>
      </c>
      <c r="C14" s="532">
        <v>4252</v>
      </c>
      <c r="D14" s="567" t="s">
        <v>2160</v>
      </c>
      <c r="E14" s="567"/>
    </row>
    <row r="15" spans="1:6" ht="15.75" customHeight="1" x14ac:dyDescent="0.2">
      <c r="A15" s="531">
        <v>2017</v>
      </c>
      <c r="B15" s="47">
        <v>6</v>
      </c>
      <c r="C15" s="532">
        <v>8802</v>
      </c>
      <c r="D15" s="567" t="s">
        <v>2160</v>
      </c>
      <c r="E15" s="567"/>
    </row>
    <row r="16" spans="1:6" ht="15.75" customHeight="1" x14ac:dyDescent="0.2">
      <c r="A16" s="531">
        <v>2018</v>
      </c>
      <c r="B16" s="47">
        <v>1</v>
      </c>
      <c r="C16" s="532">
        <v>1003</v>
      </c>
      <c r="D16" s="567" t="s">
        <v>2160</v>
      </c>
      <c r="E16" s="567"/>
    </row>
    <row r="17" spans="1:5" ht="15.75" customHeight="1" x14ac:dyDescent="0.2">
      <c r="A17" s="531">
        <v>2019</v>
      </c>
      <c r="B17" s="47">
        <v>1</v>
      </c>
      <c r="C17" s="532">
        <v>1086</v>
      </c>
      <c r="D17" s="567" t="s">
        <v>2160</v>
      </c>
      <c r="E17" s="567"/>
    </row>
    <row r="18" spans="1:5" ht="15.75" customHeight="1" x14ac:dyDescent="0.2">
      <c r="A18" s="564" t="s">
        <v>2150</v>
      </c>
      <c r="B18" s="564"/>
      <c r="C18" s="564"/>
      <c r="D18" s="564"/>
      <c r="E18" s="564"/>
    </row>
    <row r="19" spans="1:5" s="533" customFormat="1" ht="21.75" customHeight="1" x14ac:dyDescent="0.2">
      <c r="A19" s="568" t="s">
        <v>2161</v>
      </c>
      <c r="B19" s="568"/>
      <c r="C19" s="568"/>
      <c r="D19" s="568"/>
      <c r="E19" s="568"/>
    </row>
    <row r="20" spans="1:5" ht="15.75" customHeight="1" x14ac:dyDescent="0.2">
      <c r="A20" s="564" t="s">
        <v>2162</v>
      </c>
      <c r="B20" s="564"/>
      <c r="C20" s="564"/>
      <c r="D20" s="564"/>
      <c r="E20" s="564"/>
    </row>
    <row r="21" spans="1:5" ht="39" customHeight="1" x14ac:dyDescent="0.2">
      <c r="A21" s="529">
        <v>2016</v>
      </c>
      <c r="B21" s="47">
        <v>16</v>
      </c>
      <c r="C21" s="532">
        <v>62778.13</v>
      </c>
      <c r="D21" s="569" t="s">
        <v>2163</v>
      </c>
      <c r="E21" s="569"/>
    </row>
    <row r="22" spans="1:5" ht="48.75" customHeight="1" x14ac:dyDescent="0.2">
      <c r="A22" s="529">
        <v>2017</v>
      </c>
      <c r="B22" s="47">
        <v>17</v>
      </c>
      <c r="C22" s="532">
        <v>227459.22</v>
      </c>
      <c r="D22" s="570" t="s">
        <v>2164</v>
      </c>
      <c r="E22" s="570"/>
    </row>
    <row r="23" spans="1:5" ht="201.75" customHeight="1" x14ac:dyDescent="0.2">
      <c r="A23" s="529">
        <v>2018</v>
      </c>
      <c r="B23" s="47">
        <v>18</v>
      </c>
      <c r="C23" s="532">
        <v>63709.75</v>
      </c>
      <c r="D23" s="571" t="s">
        <v>2165</v>
      </c>
      <c r="E23" s="571"/>
    </row>
    <row r="24" spans="1:5" ht="138" customHeight="1" x14ac:dyDescent="0.2">
      <c r="A24" s="529">
        <v>2019</v>
      </c>
      <c r="B24" s="47">
        <v>8</v>
      </c>
      <c r="C24" s="532">
        <v>23219.24</v>
      </c>
      <c r="D24" s="572" t="s">
        <v>2166</v>
      </c>
      <c r="E24" s="572"/>
    </row>
    <row r="25" spans="1:5" ht="15.75" customHeight="1" x14ac:dyDescent="0.2">
      <c r="A25" s="564" t="s">
        <v>2152</v>
      </c>
      <c r="B25" s="564"/>
      <c r="C25" s="564"/>
      <c r="D25" s="564"/>
      <c r="E25" s="564"/>
    </row>
    <row r="26" spans="1:5" ht="15.75" customHeight="1" x14ac:dyDescent="0.2">
      <c r="A26" s="529">
        <v>2016</v>
      </c>
      <c r="B26" s="47">
        <v>1</v>
      </c>
      <c r="C26" s="532">
        <v>350</v>
      </c>
      <c r="D26" s="567" t="s">
        <v>2167</v>
      </c>
      <c r="E26" s="567"/>
    </row>
    <row r="27" spans="1:5" ht="15.75" customHeight="1" x14ac:dyDescent="0.2">
      <c r="A27" s="529">
        <v>2017</v>
      </c>
      <c r="B27" s="47">
        <v>0</v>
      </c>
      <c r="C27" s="532">
        <v>0</v>
      </c>
      <c r="D27" s="567" t="s">
        <v>2168</v>
      </c>
      <c r="E27" s="567"/>
    </row>
    <row r="28" spans="1:5" ht="15.75" customHeight="1" x14ac:dyDescent="0.2">
      <c r="A28" s="529">
        <v>2018</v>
      </c>
      <c r="B28" s="47">
        <v>1</v>
      </c>
      <c r="C28" s="532">
        <v>857</v>
      </c>
      <c r="D28" s="567" t="s">
        <v>2169</v>
      </c>
      <c r="E28" s="567"/>
    </row>
    <row r="29" spans="1:5" ht="15.75" customHeight="1" x14ac:dyDescent="0.2">
      <c r="A29" s="529">
        <v>2019</v>
      </c>
      <c r="B29" s="47">
        <v>0</v>
      </c>
      <c r="C29" s="532">
        <v>0</v>
      </c>
      <c r="D29" s="567" t="s">
        <v>2168</v>
      </c>
      <c r="E29" s="567"/>
    </row>
    <row r="30" spans="1:5" ht="15.75" customHeight="1" x14ac:dyDescent="0.2">
      <c r="A30" s="564" t="s">
        <v>2153</v>
      </c>
      <c r="B30" s="564"/>
      <c r="C30" s="564"/>
      <c r="D30" s="564"/>
      <c r="E30" s="564"/>
    </row>
    <row r="31" spans="1:5" ht="15.75" customHeight="1" x14ac:dyDescent="0.2">
      <c r="A31" s="529">
        <v>2016</v>
      </c>
      <c r="B31" s="47">
        <v>1</v>
      </c>
      <c r="C31" s="532">
        <v>1119</v>
      </c>
      <c r="D31" s="567" t="s">
        <v>2167</v>
      </c>
      <c r="E31" s="567"/>
    </row>
    <row r="32" spans="1:5" ht="15.75" customHeight="1" x14ac:dyDescent="0.2">
      <c r="A32" s="529">
        <v>2017</v>
      </c>
      <c r="B32" s="47">
        <v>4</v>
      </c>
      <c r="C32" s="532">
        <v>23976.44</v>
      </c>
      <c r="D32" s="567" t="s">
        <v>2170</v>
      </c>
      <c r="E32" s="567"/>
    </row>
    <row r="33" spans="1:5" ht="15.75" customHeight="1" x14ac:dyDescent="0.2">
      <c r="A33" s="529">
        <v>2018</v>
      </c>
      <c r="B33" s="47">
        <v>0</v>
      </c>
      <c r="C33" s="532">
        <v>0</v>
      </c>
      <c r="D33" s="567" t="s">
        <v>2168</v>
      </c>
      <c r="E33" s="567"/>
    </row>
    <row r="34" spans="1:5" ht="15.75" customHeight="1" x14ac:dyDescent="0.2">
      <c r="A34" s="529">
        <v>2019</v>
      </c>
      <c r="B34" s="47">
        <v>0</v>
      </c>
      <c r="C34" s="532">
        <v>0</v>
      </c>
      <c r="D34" s="567" t="s">
        <v>2168</v>
      </c>
      <c r="E34" s="567"/>
    </row>
    <row r="35" spans="1:5" ht="15.75" customHeight="1" x14ac:dyDescent="0.2">
      <c r="A35" s="564" t="s">
        <v>2154</v>
      </c>
      <c r="B35" s="564"/>
      <c r="C35" s="564"/>
      <c r="D35" s="564"/>
      <c r="E35" s="564"/>
    </row>
    <row r="36" spans="1:5" ht="15.75" customHeight="1" x14ac:dyDescent="0.2">
      <c r="A36" s="529">
        <v>2016</v>
      </c>
      <c r="B36" s="47">
        <v>8</v>
      </c>
      <c r="C36" s="532">
        <v>29700.98</v>
      </c>
      <c r="D36" s="573" t="s">
        <v>2171</v>
      </c>
      <c r="E36" s="573"/>
    </row>
    <row r="37" spans="1:5" ht="15.75" customHeight="1" x14ac:dyDescent="0.2">
      <c r="A37" s="529">
        <v>2017</v>
      </c>
      <c r="B37" s="47">
        <v>14</v>
      </c>
      <c r="C37" s="532">
        <v>33475.97</v>
      </c>
      <c r="D37" s="567" t="s">
        <v>2172</v>
      </c>
      <c r="E37" s="567"/>
    </row>
    <row r="38" spans="1:5" ht="15.75" customHeight="1" x14ac:dyDescent="0.2">
      <c r="A38" s="529">
        <v>2018</v>
      </c>
      <c r="B38" s="47">
        <v>10</v>
      </c>
      <c r="C38" s="532">
        <v>45398.25</v>
      </c>
      <c r="D38" s="567" t="s">
        <v>2173</v>
      </c>
      <c r="E38" s="567"/>
    </row>
    <row r="39" spans="1:5" ht="15.75" customHeight="1" x14ac:dyDescent="0.2">
      <c r="A39" s="529">
        <v>2019</v>
      </c>
      <c r="B39" s="47">
        <v>6</v>
      </c>
      <c r="C39" s="532">
        <v>29197.07</v>
      </c>
      <c r="D39" s="567" t="s">
        <v>2174</v>
      </c>
      <c r="E39" s="567"/>
    </row>
  </sheetData>
  <mergeCells count="37">
    <mergeCell ref="D38:E38"/>
    <mergeCell ref="D39:E39"/>
    <mergeCell ref="D33:E33"/>
    <mergeCell ref="D34:E34"/>
    <mergeCell ref="A35:E35"/>
    <mergeCell ref="D36:E36"/>
    <mergeCell ref="D37:E37"/>
    <mergeCell ref="D28:E28"/>
    <mergeCell ref="D29:E29"/>
    <mergeCell ref="A30:E30"/>
    <mergeCell ref="D31:E31"/>
    <mergeCell ref="D32:E32"/>
    <mergeCell ref="D23:E23"/>
    <mergeCell ref="D24:E24"/>
    <mergeCell ref="A25:E25"/>
    <mergeCell ref="D26:E26"/>
    <mergeCell ref="D27:E27"/>
    <mergeCell ref="A18:E18"/>
    <mergeCell ref="A19:E19"/>
    <mergeCell ref="A20:E20"/>
    <mergeCell ref="D21:E21"/>
    <mergeCell ref="D22:E22"/>
    <mergeCell ref="A13:E13"/>
    <mergeCell ref="D14:E14"/>
    <mergeCell ref="D15:E15"/>
    <mergeCell ref="D16:E16"/>
    <mergeCell ref="D17:E17"/>
    <mergeCell ref="A7:D7"/>
    <mergeCell ref="A8:D8"/>
    <mergeCell ref="C9:D9"/>
    <mergeCell ref="A11:E11"/>
    <mergeCell ref="D12:E12"/>
    <mergeCell ref="A2:E2"/>
    <mergeCell ref="A3:D3"/>
    <mergeCell ref="A4:D4"/>
    <mergeCell ref="A5:D5"/>
    <mergeCell ref="A6:D6"/>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4" baseType="variant">
      <vt:variant>
        <vt:lpstr>Arkusze</vt:lpstr>
      </vt:variant>
      <vt:variant>
        <vt:i4>9</vt:i4>
      </vt:variant>
      <vt:variant>
        <vt:lpstr>Zakresy nazwane</vt:lpstr>
      </vt:variant>
      <vt:variant>
        <vt:i4>4</vt:i4>
      </vt:variant>
    </vt:vector>
  </HeadingPairs>
  <TitlesOfParts>
    <vt:vector size="13" baseType="lpstr">
      <vt:lpstr>informacje ogólne</vt:lpstr>
      <vt:lpstr>budynki </vt:lpstr>
      <vt:lpstr>elektronika</vt:lpstr>
      <vt:lpstr>auta</vt:lpstr>
      <vt:lpstr>środki trwałe</vt:lpstr>
      <vt:lpstr>maszyny</vt:lpstr>
      <vt:lpstr>maszyny a</vt:lpstr>
      <vt:lpstr>lokalizacje</vt:lpstr>
      <vt:lpstr>szkody</vt:lpstr>
      <vt:lpstr>auta!Obszar_wydruku</vt:lpstr>
      <vt:lpstr>elektronika!Obszar_wydruku</vt:lpstr>
      <vt:lpstr>'informacje ogólne'!Obszar_wydruku</vt:lpstr>
      <vt:lpstr>maszyny!Obszar_wydruku</vt:lpstr>
    </vt:vector>
  </TitlesOfParts>
  <Company>MedicEuro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załączniki</dc:title>
  <dc:subject/>
  <dc:creator>MAXIMUS BROKER</dc:creator>
  <dc:description/>
  <cp:lastModifiedBy>dawid.krysiak</cp:lastModifiedBy>
  <cp:revision>2</cp:revision>
  <cp:lastPrinted>2019-08-07T20:45:37Z</cp:lastPrinted>
  <dcterms:created xsi:type="dcterms:W3CDTF">2004-04-21T13:58:08Z</dcterms:created>
  <dcterms:modified xsi:type="dcterms:W3CDTF">2019-09-30T08:59:06Z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MedicEuro</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