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Y:\przetargi\18_6 ubezpieczenia\"/>
    </mc:Choice>
  </mc:AlternateContent>
  <bookViews>
    <workbookView xWindow="0" yWindow="0" windowWidth="19200" windowHeight="12060" firstSheet="3" activeTab="4"/>
  </bookViews>
  <sheets>
    <sheet name="ZESTAWIENIE komp.DO POLISY" sheetId="1" state="hidden" r:id="rId1"/>
    <sheet name="ZESTAWIENIE CAŁOŚĆ " sheetId="2" state="hidden" r:id="rId2"/>
    <sheet name="stan na 03.2010" sheetId="3" state="hidden" r:id="rId3"/>
    <sheet name="Dział I" sheetId="4" r:id="rId4"/>
    <sheet name="Dział II" sheetId="5" r:id="rId5"/>
    <sheet name="zestawienie nr 1" sheetId="6" r:id="rId6"/>
    <sheet name="zestawienie nr 2" sheetId="7" r:id="rId7"/>
    <sheet name="zestawienie nr 3" sheetId="8" r:id="rId8"/>
    <sheet name="zestawienie nr 4" sheetId="9" r:id="rId9"/>
    <sheet name="zestawienie nr 5" sheetId="10" r:id="rId10"/>
  </sheets>
  <definedNames>
    <definedName name="__xlnm.Database">#N/A</definedName>
    <definedName name="__xlnm.Print_Titles" localSheetId="3">'Dział I'!$3:$3</definedName>
    <definedName name="__xlnm.Print_Titles" localSheetId="2">'stan na 03.2010'!$4:$4</definedName>
    <definedName name="_xlnm.Print_Titles" localSheetId="3">'Dział I'!$3:$3</definedName>
    <definedName name="_xlnm.Print_Titles" localSheetId="2">'stan na 03.2010'!$4:$4</definedName>
  </definedNames>
  <calcPr calcId="162913" iterateDelta="1E-4"/>
</workbook>
</file>

<file path=xl/calcChain.xml><?xml version="1.0" encoding="utf-8"?>
<calcChain xmlns="http://schemas.openxmlformats.org/spreadsheetml/2006/main">
  <c r="D157" i="4" l="1"/>
  <c r="D158" i="4" s="1"/>
  <c r="D174" i="4" s="1"/>
  <c r="D156" i="4"/>
  <c r="D107" i="5"/>
  <c r="M3" i="2"/>
  <c r="B4" i="2"/>
  <c r="B3" i="2" s="1"/>
  <c r="G4" i="2"/>
  <c r="B5" i="2"/>
  <c r="G5" i="2"/>
  <c r="G6" i="2"/>
  <c r="G7" i="2"/>
  <c r="E8" i="2"/>
  <c r="B10" i="2"/>
  <c r="E10" i="2"/>
  <c r="G10" i="2" s="1"/>
  <c r="F10" i="2"/>
  <c r="F3" i="2" s="1"/>
  <c r="G11" i="2"/>
  <c r="G12" i="2"/>
  <c r="G13" i="2"/>
  <c r="G14" i="2"/>
  <c r="G15" i="2"/>
  <c r="G16" i="2"/>
  <c r="G17" i="2"/>
  <c r="G18" i="2"/>
  <c r="G19" i="2"/>
  <c r="G20" i="2"/>
  <c r="G21" i="2"/>
  <c r="C33" i="2"/>
  <c r="E6" i="1"/>
  <c r="F8" i="1"/>
  <c r="F6" i="1"/>
  <c r="G8" i="1"/>
  <c r="G9" i="1"/>
  <c r="G11" i="1"/>
  <c r="G12" i="1"/>
  <c r="F13" i="1"/>
  <c r="G13" i="1"/>
  <c r="D16" i="1"/>
  <c r="E20" i="1" s="1"/>
  <c r="E19" i="1"/>
  <c r="E22" i="1"/>
  <c r="D30" i="1"/>
  <c r="E27" i="1" s="1"/>
  <c r="D173" i="4"/>
  <c r="C6" i="2" l="1"/>
  <c r="C8" i="2"/>
  <c r="C9" i="2"/>
  <c r="C5" i="2"/>
  <c r="C7" i="2"/>
  <c r="E29" i="1"/>
  <c r="E21" i="1"/>
  <c r="E3" i="2"/>
  <c r="G3" i="2" s="1"/>
  <c r="H5" i="2" s="1"/>
  <c r="H6" i="2" s="1"/>
  <c r="H4" i="2"/>
  <c r="E26" i="1"/>
  <c r="E28" i="1"/>
  <c r="H10" i="2" l="1"/>
  <c r="H8" i="2"/>
  <c r="H19" i="2" l="1"/>
  <c r="H21" i="2"/>
  <c r="H20" i="2"/>
  <c r="H12" i="2"/>
  <c r="H17" i="2"/>
  <c r="H13" i="2"/>
  <c r="H15" i="2"/>
  <c r="H16" i="2"/>
  <c r="H11" i="2"/>
  <c r="H18" i="2"/>
  <c r="H14" i="2"/>
</calcChain>
</file>

<file path=xl/sharedStrings.xml><?xml version="1.0" encoding="utf-8"?>
<sst xmlns="http://schemas.openxmlformats.org/spreadsheetml/2006/main" count="1138" uniqueCount="473">
  <si>
    <t xml:space="preserve">ZESTAWIENIE SPRZĘTU KOMPUTEROWEGO, URZĄDZEŃ I WART. NIEMATERIALNYCH I PRAWNYCH </t>
  </si>
  <si>
    <t>Sprzęt komputerowy, urządzenia</t>
  </si>
  <si>
    <t xml:space="preserve">w tym </t>
  </si>
  <si>
    <t>wart. Polisy</t>
  </si>
  <si>
    <t>konto</t>
  </si>
  <si>
    <t>urządzenia głośnomów.</t>
  </si>
  <si>
    <t>wart. polisy</t>
  </si>
  <si>
    <t>przenośny</t>
  </si>
  <si>
    <t>stacjonarny</t>
  </si>
  <si>
    <t>Dział Finansowo-Księgowy</t>
  </si>
  <si>
    <t>Dział Organizacyjny</t>
  </si>
  <si>
    <t>550-62</t>
  </si>
  <si>
    <t>-</t>
  </si>
  <si>
    <t>Dział Gospodarki Ściekami</t>
  </si>
  <si>
    <t>509-03-62</t>
  </si>
  <si>
    <t>Dział Gospodarki Odpadami</t>
  </si>
  <si>
    <t>502-01-62</t>
  </si>
  <si>
    <t>Dział Transportu</t>
  </si>
  <si>
    <t>521-04-62</t>
  </si>
  <si>
    <t>Dział Cmentarzy</t>
  </si>
  <si>
    <t>504-01-62</t>
  </si>
  <si>
    <t>Stacja Obsługi</t>
  </si>
  <si>
    <t>Wartości niematerialne i prawne</t>
  </si>
  <si>
    <t>KONTO</t>
  </si>
  <si>
    <t>wart. urządzeń</t>
  </si>
  <si>
    <t>BUDYNKI           I BUDOWLE</t>
  </si>
  <si>
    <t>WART.POLISY</t>
  </si>
  <si>
    <t>WYPOSAŻENIE</t>
  </si>
  <si>
    <t>URZĄDZENIA</t>
  </si>
  <si>
    <t>WYPOSAŻENIE I URZĄDZENIA</t>
  </si>
  <si>
    <t>GOTÓWKA</t>
  </si>
  <si>
    <t>WART. POLISY</t>
  </si>
  <si>
    <t>ŚRODKI OBROTOWE</t>
  </si>
  <si>
    <t>RAZEM</t>
  </si>
  <si>
    <t>15 000,00      30 000,00</t>
  </si>
  <si>
    <t>EO</t>
  </si>
  <si>
    <t>8 000,00     30 000,00</t>
  </si>
  <si>
    <t xml:space="preserve">550-62 </t>
  </si>
  <si>
    <t>TC</t>
  </si>
  <si>
    <t>504-01-62 504-02-62</t>
  </si>
  <si>
    <t>KAMPING</t>
  </si>
  <si>
    <t>552-62</t>
  </si>
  <si>
    <t>TT</t>
  </si>
  <si>
    <t>NO</t>
  </si>
  <si>
    <t>502-02-62</t>
  </si>
  <si>
    <t>502-04-62</t>
  </si>
  <si>
    <t>NS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</si>
  <si>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</si>
  <si>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</si>
  <si>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</si>
  <si>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</si>
  <si>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</si>
  <si>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</si>
  <si>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</si>
  <si>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</si>
  <si>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</si>
  <si>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</si>
  <si>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pozostałe</t>
  </si>
  <si>
    <t>OC</t>
  </si>
  <si>
    <t>550-17</t>
  </si>
  <si>
    <t>509-03-17</t>
  </si>
  <si>
    <t>NR INWENT.</t>
  </si>
  <si>
    <t>NAZWA</t>
  </si>
  <si>
    <t>IMIĘ I NAZWISKO UŻYTKOWNIKA</t>
  </si>
  <si>
    <t>WARTOŚĆ POCZĄTKOWA</t>
  </si>
  <si>
    <t>DATA ZAKUPU</t>
  </si>
  <si>
    <t>DZIAŁ GOSPODARKI ODPADAMI</t>
  </si>
  <si>
    <t xml:space="preserve">Zestaw komputerowy </t>
  </si>
  <si>
    <t>Małgorzata Krawczyk</t>
  </si>
  <si>
    <t>2008.10.14</t>
  </si>
  <si>
    <t>Zestaw Komputerowy</t>
  </si>
  <si>
    <t>Mariusz Wilczek</t>
  </si>
  <si>
    <t>2001.01.19</t>
  </si>
  <si>
    <t>Monika Maksymczak</t>
  </si>
  <si>
    <t>2007.05.16</t>
  </si>
  <si>
    <t>Drukarka OKI B4100</t>
  </si>
  <si>
    <t>2007.05.17</t>
  </si>
  <si>
    <t>Zestaw komputerowy</t>
  </si>
  <si>
    <t>Elżbieta Kawecka</t>
  </si>
  <si>
    <t>2009.09.08</t>
  </si>
  <si>
    <t>Urzadzenie wielofunkcyjne</t>
  </si>
  <si>
    <t>Joanna Iwanek</t>
  </si>
  <si>
    <t>2010.03.11</t>
  </si>
  <si>
    <t>Zestaw Komputerowy REDLINE</t>
  </si>
  <si>
    <t>Włodzimierz Wójcik</t>
  </si>
  <si>
    <t>2003.12.18</t>
  </si>
  <si>
    <t>2006.03.17</t>
  </si>
  <si>
    <t xml:space="preserve">DRUKARKA HP Laser Jet 2300 </t>
  </si>
  <si>
    <t>2004.05.04</t>
  </si>
  <si>
    <t>STACJA OBSŁUGI</t>
  </si>
  <si>
    <t>Sławomir Milewski</t>
  </si>
  <si>
    <t>1999.10.29</t>
  </si>
  <si>
    <t xml:space="preserve">Notebook ARISTO </t>
  </si>
  <si>
    <t>2003.12.02</t>
  </si>
  <si>
    <t xml:space="preserve">Notebook Toshiba </t>
  </si>
  <si>
    <t>2010.07.05</t>
  </si>
  <si>
    <t xml:space="preserve">Drukarka OKI B4100 </t>
  </si>
  <si>
    <t>2006.12.31</t>
  </si>
  <si>
    <t>DZIAŁ CMENTARZY</t>
  </si>
  <si>
    <t>Monika Cholewa</t>
  </si>
  <si>
    <t>2007.04.06</t>
  </si>
  <si>
    <t>Karina Żyłka</t>
  </si>
  <si>
    <t>2007.04.05</t>
  </si>
  <si>
    <t>Karina Szymanek</t>
  </si>
  <si>
    <t>2001.01.22</t>
  </si>
  <si>
    <t>Drukarka OKI B-4250</t>
  </si>
  <si>
    <t>2005.01.07</t>
  </si>
  <si>
    <t>Urządzenie  Wielofunkcyjne SCX-4521F SAMSUNG</t>
  </si>
  <si>
    <t>2006.11.29</t>
  </si>
  <si>
    <t xml:space="preserve">Drukarka SAMSUNG </t>
  </si>
  <si>
    <t>2010.05.27</t>
  </si>
  <si>
    <t>DZIAŁ TRANSPORTU</t>
  </si>
  <si>
    <t xml:space="preserve">Zestaw Komputerowy </t>
  </si>
  <si>
    <t>Mariusz Klajsek</t>
  </si>
  <si>
    <t>Dyspozytorzy</t>
  </si>
  <si>
    <t>2008.12.23</t>
  </si>
  <si>
    <t>Drukarka OKI 4100</t>
  </si>
  <si>
    <t xml:space="preserve">DRUKARKA HP InkJet Business 1000 </t>
  </si>
  <si>
    <t>2007.05.10</t>
  </si>
  <si>
    <t>DZIAŁ GOSPODARKI ŚCIEKAMI</t>
  </si>
  <si>
    <t>Sylwia Rymorz</t>
  </si>
  <si>
    <t>2007.06.04</t>
  </si>
  <si>
    <t xml:space="preserve">ZESTAW KOMPUTEROWY </t>
  </si>
  <si>
    <t>Emilia Wojnar</t>
  </si>
  <si>
    <t>Grażyna Pławecka</t>
  </si>
  <si>
    <t>Bronisława Duda</t>
  </si>
  <si>
    <t>Joanna Węglorz</t>
  </si>
  <si>
    <t>Jacek Kozyra</t>
  </si>
  <si>
    <t xml:space="preserve">Notebook HP 6735S/2GB/WIN XP </t>
  </si>
  <si>
    <t>Jolanta Cieślar</t>
  </si>
  <si>
    <t>Komputer ABC-CE</t>
  </si>
  <si>
    <t>Franciszek Macura</t>
  </si>
  <si>
    <t xml:space="preserve">Komputer ABC-CE:2 </t>
  </si>
  <si>
    <t>Zbigniew Żarecki</t>
  </si>
  <si>
    <t>Dorota Źlik</t>
  </si>
  <si>
    <t>Tomasz Chraniuk</t>
  </si>
  <si>
    <t>Katarzyna Haratek</t>
  </si>
  <si>
    <t xml:space="preserve">ZESTAW KOMPUTEROWY HP </t>
  </si>
  <si>
    <t>Krzyszof Tomala</t>
  </si>
  <si>
    <t>SERWER</t>
  </si>
  <si>
    <t>Tomasz Niemczyk</t>
  </si>
  <si>
    <t xml:space="preserve">DRUKARKA HP Desk Jet 3325 </t>
  </si>
  <si>
    <t xml:space="preserve">URZADZENIE WIELOFUNKCYJNE </t>
  </si>
  <si>
    <t xml:space="preserve">DRUKARKA HP Ink Jet BUSINESS 1000 </t>
  </si>
  <si>
    <t xml:space="preserve">DRUKARKA OKI B4100 </t>
  </si>
  <si>
    <t xml:space="preserve">DRUKARKA HP LASER Jet 2300 </t>
  </si>
  <si>
    <t xml:space="preserve">DRUKARKA PANASONIC </t>
  </si>
  <si>
    <t>Porębski</t>
  </si>
  <si>
    <t xml:space="preserve">Drukarka OKI Microline 5521 </t>
  </si>
  <si>
    <t>DZIAŁ ORGANIZACYJNY ORAZ FINANSOWO-KSIĘGOWY</t>
  </si>
  <si>
    <t>Małgorzata Wilczyńska</t>
  </si>
  <si>
    <t>Elzbieta Hinczak</t>
  </si>
  <si>
    <t>Maria Stryczek</t>
  </si>
  <si>
    <t>Roman W. Barcz</t>
  </si>
  <si>
    <t>Anna Cieślar</t>
  </si>
  <si>
    <t xml:space="preserve">DRUKARKA EPSON LX 1170 </t>
  </si>
  <si>
    <t>Barbara Koprek</t>
  </si>
  <si>
    <t xml:space="preserve">DRUKARKA EPSON LX-1170 </t>
  </si>
  <si>
    <t>Elżbieta Hinczak</t>
  </si>
  <si>
    <t>Elżbieta Szeląg</t>
  </si>
  <si>
    <t xml:space="preserve">ZESTAW KOMPUTEROWY  </t>
  </si>
  <si>
    <t>Elzbieta Klajsek</t>
  </si>
  <si>
    <t xml:space="preserve">DRUKARKA HP InkJet BUSINESS </t>
  </si>
  <si>
    <t>Marek Czauderna</t>
  </si>
  <si>
    <t>ZESTAW KOMPUTEROWY</t>
  </si>
  <si>
    <t>Katarzyna Spała</t>
  </si>
  <si>
    <t>Anita Raszka</t>
  </si>
  <si>
    <t>Joanna Flaszyńska</t>
  </si>
  <si>
    <t>Elżbieta Pagieł</t>
  </si>
  <si>
    <t>Mariola Kubok</t>
  </si>
  <si>
    <t>DRUKARKA HP LASER JET 1160</t>
  </si>
  <si>
    <t>Teresa Cinal</t>
  </si>
  <si>
    <t>URZADZENIE WIELOFUNKCYJNE</t>
  </si>
  <si>
    <t xml:space="preserve">DRUKARKA HP LASER JET 1020 </t>
  </si>
  <si>
    <t>Anita Siąkała</t>
  </si>
  <si>
    <t>Danuta Kuchejda</t>
  </si>
  <si>
    <t>Władysław Macura</t>
  </si>
  <si>
    <t>DRUKARKA EPSON LX-300</t>
  </si>
  <si>
    <t xml:space="preserve">DRUKARKA OKI MIKROLINE 5521 </t>
  </si>
  <si>
    <t xml:space="preserve">Komputer ABC CE E7400 </t>
  </si>
  <si>
    <t xml:space="preserve">DRUKARKA OKI B 43DN </t>
  </si>
  <si>
    <t xml:space="preserve">DRUKARKA SAMSUNG ML-2855 </t>
  </si>
  <si>
    <t xml:space="preserve">DRUKARKA OKI B440DN </t>
  </si>
  <si>
    <t xml:space="preserve">Notebook </t>
  </si>
  <si>
    <t xml:space="preserve">KOMPUTER ABC-CE </t>
  </si>
  <si>
    <t xml:space="preserve">zestaw komputerowy </t>
  </si>
  <si>
    <t>Magdalena Przywara</t>
  </si>
  <si>
    <t xml:space="preserve">Komputer ABC-CE </t>
  </si>
  <si>
    <t>Piotr Goleniewski</t>
  </si>
  <si>
    <t>Notebook HP  Prezes</t>
  </si>
  <si>
    <t>Józef Szyguda</t>
  </si>
  <si>
    <t xml:space="preserve">Serwer </t>
  </si>
  <si>
    <t>Drukarka OKI B431 dn</t>
  </si>
  <si>
    <t>DRUKARKA SAMSUNG ML-2856</t>
  </si>
  <si>
    <t>Drukarka HP laser Jet</t>
  </si>
  <si>
    <t xml:space="preserve">                                                                                                                                                                Załącznik nr 3 do SIWZ
Zestawienie sprzętu elektronicznego i oprogramowania</t>
  </si>
  <si>
    <t>Nr inwentarzowy</t>
  </si>
  <si>
    <t>rok produkcji</t>
  </si>
  <si>
    <t>adres</t>
  </si>
  <si>
    <t>dział</t>
  </si>
  <si>
    <t xml:space="preserve">Tablet Samsung Galaxy </t>
  </si>
  <si>
    <t>x</t>
  </si>
  <si>
    <t>Cieszyn ul. Katowicka 34</t>
  </si>
  <si>
    <t>503/10</t>
  </si>
  <si>
    <t>Urządzenie  Wielofunkcyjne HP LJ PRO M225DN</t>
  </si>
  <si>
    <t>PC</t>
  </si>
  <si>
    <t>521/3</t>
  </si>
  <si>
    <t xml:space="preserve">Urządzenie  Wielofunkcyjne HP LJ PRO </t>
  </si>
  <si>
    <t>Zestaw  nagłośnieniowy Wa320</t>
  </si>
  <si>
    <t>Tuba</t>
  </si>
  <si>
    <t>Zestaw nagłośnieniowy Mini Voice</t>
  </si>
  <si>
    <t>b.d.</t>
  </si>
  <si>
    <t>108-111</t>
  </si>
  <si>
    <t>odtwarzacz CD Technics, wzmacniacz akustyczny, mikrofon z okablowaniem, kolumny</t>
  </si>
  <si>
    <t>Głośnik z mikrofonami</t>
  </si>
  <si>
    <t>503/20</t>
  </si>
  <si>
    <t>Kasa fiskalna POSNET BINGO</t>
  </si>
  <si>
    <t xml:space="preserve">Drukarka HP LJ P1102 </t>
  </si>
  <si>
    <t>Serwer DELL T110</t>
  </si>
  <si>
    <t>Zestaw Komputerowy  DELL OPTIPLEX</t>
  </si>
  <si>
    <t>Cieszyn ul. Słowicza 59</t>
  </si>
  <si>
    <t>KT</t>
  </si>
  <si>
    <t>521/4</t>
  </si>
  <si>
    <t xml:space="preserve">Drukarka laserowa HP LJ P1102 </t>
  </si>
  <si>
    <t>System kamer (monitoring zakładu, zbiorników paliwa)</t>
  </si>
  <si>
    <t>SO</t>
  </si>
  <si>
    <t>521/5</t>
  </si>
  <si>
    <t xml:space="preserve">Komputer DELL 790 </t>
  </si>
  <si>
    <t>Notebook HP</t>
  </si>
  <si>
    <t xml:space="preserve">Narzędzia do napełniania klimatyzacji </t>
  </si>
  <si>
    <t>Zestaw do naprawy kół</t>
  </si>
  <si>
    <t>Przyrząd do ustawiania geometrii zawieszenia</t>
  </si>
  <si>
    <t>DRUKARKA HP P2055DN</t>
  </si>
  <si>
    <t>Cieszyn ul. Motokrosowa 27</t>
  </si>
  <si>
    <t>501/02</t>
  </si>
  <si>
    <t>521/1</t>
  </si>
  <si>
    <t>Kserokopiarka KONICA Minolta Bizhub C-353</t>
  </si>
  <si>
    <t>501/06</t>
  </si>
  <si>
    <t>KSEROKOPIARKA  KONICA 7222</t>
  </si>
  <si>
    <t xml:space="preserve">SERWER </t>
  </si>
  <si>
    <t>Monitor LCD 19'' LG (dot.zest.Jumar)</t>
  </si>
  <si>
    <t>Centrala telefoniczna SIEMENS HIPATH</t>
  </si>
  <si>
    <t>Kasa fiskalna POSNET</t>
  </si>
  <si>
    <t>Drukarka HP LaserJet P1606DN</t>
  </si>
  <si>
    <t>Zestaw monitoringu: Rejestrator, Dysk 2TB, Monitor27, Zasilacz UPS, kabel HDMI</t>
  </si>
  <si>
    <t>501/20</t>
  </si>
  <si>
    <t>Zestaw komputerowy (Dyspozytornia)</t>
  </si>
  <si>
    <t>Notebook Toshiba C660-1P8</t>
  </si>
  <si>
    <t>GS</t>
  </si>
  <si>
    <t>System monitoringu poj.GPS-Xtrack</t>
  </si>
  <si>
    <t>System sterowania pracą Oczyszczalni SCADA</t>
  </si>
  <si>
    <t>Drukarka do etykiet na kable i przewody</t>
  </si>
  <si>
    <t>Notebook HP PROBOOK</t>
  </si>
  <si>
    <t>Urządzenie do pomiaru przepływu w rurociągach</t>
  </si>
  <si>
    <t>Zestaw do przepływu Flowbox</t>
  </si>
  <si>
    <t>Miernik gazów Drager</t>
  </si>
  <si>
    <t>Miernik parametrów instal. Elektrycznej MPI</t>
  </si>
  <si>
    <t>Miernik wieloparametrowy do pomiaru REDOX i pH</t>
  </si>
  <si>
    <t>Stacja do poboru próbek cieczy Liquistation</t>
  </si>
  <si>
    <t>Urządzenie do poboru prób z tacą</t>
  </si>
  <si>
    <t>Spawarka MIG BESTER</t>
  </si>
  <si>
    <t>Rozdzielnia R10</t>
  </si>
  <si>
    <t>Zestaw komputerowy DELL OPTIPLEX</t>
  </si>
  <si>
    <t>Kamera do inspekcji kanalizacji minCam</t>
  </si>
  <si>
    <t>DRUKARKA EPSON LX 1170</t>
  </si>
  <si>
    <t xml:space="preserve">DRUKARKA HP LASER JET 1160 </t>
  </si>
  <si>
    <t xml:space="preserve">DRUKARKA EPSON LX-300 </t>
  </si>
  <si>
    <t>DRUKARKA SAMSUNG ML 2955 ND</t>
  </si>
  <si>
    <t xml:space="preserve">Monitor NEC 22'' LCD  </t>
  </si>
  <si>
    <t>Drukarka OKI b431dn</t>
  </si>
  <si>
    <t xml:space="preserve">Drukarka HP Laser Jet P2035 </t>
  </si>
  <si>
    <t xml:space="preserve">Notebook HP </t>
  </si>
  <si>
    <t>Skaner Canon Lide 100</t>
  </si>
  <si>
    <t>Kserokopiarka Konica</t>
  </si>
  <si>
    <t xml:space="preserve">Projektor BENQ </t>
  </si>
  <si>
    <t xml:space="preserve">Serwer DELL T410 8 GB </t>
  </si>
  <si>
    <t>Ultrabook Toshiba Z830-10Fi2467M</t>
  </si>
  <si>
    <t xml:space="preserve">UPS APC AMART 1500VA </t>
  </si>
  <si>
    <t>UPS POWERMUST 850VA Mustek</t>
  </si>
  <si>
    <t>Replikator Portów Toshiba Dynadock USB 3.0</t>
  </si>
  <si>
    <t>Zestaw komputerowy DELL</t>
  </si>
  <si>
    <t>KASA FISKALNA POSNET MOBILE</t>
  </si>
  <si>
    <t>Komputer DELL VOSTRO</t>
  </si>
  <si>
    <t>Drukarka HP LJ PRO M401DN</t>
  </si>
  <si>
    <t>Kserokopiarka Konica Minolta Bizhub C220</t>
  </si>
  <si>
    <t>Centrala telefoniczna SLICAN</t>
  </si>
  <si>
    <t>w tym sprzęt przenośny</t>
  </si>
  <si>
    <t>sprzęt stacjonarny</t>
  </si>
  <si>
    <t xml:space="preserve">Dodatkowo sprzęt użytkowany na podstawie umowy użyczenia: </t>
  </si>
  <si>
    <r>
      <t xml:space="preserve">3 zestawy komputerowe SIP (każdy o wartości </t>
    </r>
    <r>
      <rPr>
        <sz val="10"/>
        <color indexed="8"/>
        <rFont val="Czcionka tekstu podstawowego"/>
        <charset val="238"/>
      </rPr>
      <t>4 006,23 zł</t>
    </r>
    <r>
      <rPr>
        <sz val="10"/>
        <color indexed="8"/>
        <rFont val="Czcionka tekstu podstawowego"/>
        <family val="2"/>
        <charset val="238"/>
      </rPr>
      <t xml:space="preserve">) wraz z systemem operacyjnym MS Windows oraz oprogramowaniem antywirusowym składające się z następujących elementów:3 zestawy komputerowe SIP (każdy o wartości </t>
    </r>
    <r>
      <rPr>
        <sz val="10"/>
        <color indexed="8"/>
        <rFont val="Czcionka tekstu podstawowego"/>
        <charset val="238"/>
      </rPr>
      <t>4 006,23 zł</t>
    </r>
    <r>
      <rPr>
        <sz val="10"/>
        <color indexed="8"/>
        <rFont val="Czcionka tekstu podstawowego"/>
        <family val="2"/>
        <charset val="238"/>
      </rPr>
      <t>) wraz z systemem operacyjnym MS Windows oraz oprogramowaniem antywirusowym składające się z następujących elementów:</t>
    </r>
  </si>
  <si>
    <t>Cieszyn ul. Słowicza 59 ,                ul. Katowicka 34,                         ul. Motokrosowa 27</t>
  </si>
  <si>
    <t>- komputer ABC Data PROFI D470</t>
  </si>
  <si>
    <t>3x4006,23=12018,69</t>
  </si>
  <si>
    <t>-monitor NEC MultiSync LCD E222W 22''</t>
  </si>
  <si>
    <t>-mysz i klawiatura</t>
  </si>
  <si>
    <t xml:space="preserve">urządzenie firewall Forinet Fortigate FG-60C-SIP </t>
  </si>
  <si>
    <t xml:space="preserve">2 urządzenia firewall Forinet Fortigate FG-50B-SIP </t>
  </si>
  <si>
    <t>2 x 3.913,38= 7826,76</t>
  </si>
  <si>
    <t>Cieszyn ul. Motokrosowa 27          (1 szt.), ul. Katowicka 34 (1 szt.)</t>
  </si>
  <si>
    <t>drukarka HP OfficeJet 7000 A3+ - SIP</t>
  </si>
  <si>
    <t>skaner Mustek Scanexpress A3 USB 1200 pro - SIP</t>
  </si>
  <si>
    <t>razem sprzęt stacjonarny użytkowany na podstawie umowy użyczenia</t>
  </si>
  <si>
    <t xml:space="preserve">Dodatkowo sprzęt użytkowany na podstawie umowy dzierżawy: </t>
  </si>
  <si>
    <t xml:space="preserve">Instalacja zasilająco-sterownicza </t>
  </si>
  <si>
    <t>Aparatura pomiarowo-sygnalizacyjna</t>
  </si>
  <si>
    <t>razem sprzęt stacjonarny użytkowany na podstawie umowy dzierżawy</t>
  </si>
  <si>
    <t xml:space="preserve">razem cały sprzęt stacjonarny  </t>
  </si>
  <si>
    <t>Wykaz wartości niematerialnych i prawnych</t>
  </si>
  <si>
    <t>Program do prowadzenia ksiąg pochowanych i grobów</t>
  </si>
  <si>
    <t>Program faktury, Kasa</t>
  </si>
  <si>
    <t>MS Office 2013 Home and Business</t>
  </si>
  <si>
    <t>PROGRAM CORELDREW GS X5 SPECIAL EDITION</t>
  </si>
  <si>
    <t>WIN RAR v3x</t>
  </si>
  <si>
    <t>521-04</t>
  </si>
  <si>
    <t>PROGRAM INFRAVIEW</t>
  </si>
  <si>
    <t>MS Office Home and Business 2010</t>
  </si>
  <si>
    <t>Microsoft OEM Office Basic Edition 2007 Pl licencja</t>
  </si>
  <si>
    <t>Licencja WebSite X5 Evolution 9 PL</t>
  </si>
  <si>
    <t xml:space="preserve">System komputerowy ZBYT-ŚCIEKI </t>
  </si>
  <si>
    <t xml:space="preserve">Ewidencja pracy oczyszczalni </t>
  </si>
  <si>
    <t xml:space="preserve">System obsługi danych </t>
  </si>
  <si>
    <t>521-01</t>
  </si>
  <si>
    <t xml:space="preserve">Oprogramowanie sterowników SIEMENS </t>
  </si>
  <si>
    <t>Oprogramowanie sieciowe PCL</t>
  </si>
  <si>
    <t xml:space="preserve">Office Bundle win 32 </t>
  </si>
  <si>
    <t xml:space="preserve">MS OFFICE BASIC EDITION 2007 </t>
  </si>
  <si>
    <t xml:space="preserve">WIN WAR </t>
  </si>
  <si>
    <t>MS OFFICE BASIC EDITION</t>
  </si>
  <si>
    <t xml:space="preserve">Oprogramowanie Rejestr Umów dla Windows </t>
  </si>
  <si>
    <t xml:space="preserve">MS Office Home and Business 2010 </t>
  </si>
  <si>
    <t xml:space="preserve">OFFICE 2003 </t>
  </si>
  <si>
    <t>PROGRAM AUTOCAD LT 2014</t>
  </si>
  <si>
    <t>PROGRAM MS OFFICE 2010 dla Dom i Małych Firm</t>
  </si>
  <si>
    <t>PROGRAM MS WINDOWS 7 PRO.PL</t>
  </si>
  <si>
    <t>System komputerowy ZBYT-ŚMIECI</t>
  </si>
  <si>
    <t>Program obsługi wagi samochodowej st.przeład.</t>
  </si>
  <si>
    <t>MS Office 2010 dla Dom i Małych Firm st.przeład.</t>
  </si>
  <si>
    <t>MS OFFICE 2007 BASIC EDITION P1</t>
  </si>
  <si>
    <t xml:space="preserve">Program MS Office 2013 Home and Business </t>
  </si>
  <si>
    <t>Program do wizualizacji i sterowania pracą Oczyszczalni Ścieków</t>
  </si>
  <si>
    <t>Oprogramowanie Zbyt, Faktura, Kasa</t>
  </si>
  <si>
    <t xml:space="preserve">Zestaw programów SONEL </t>
  </si>
  <si>
    <t>Program EPLAN Electric P8 Compact</t>
  </si>
  <si>
    <t xml:space="preserve">Program MS Office 2016 Home and Business </t>
  </si>
  <si>
    <t>Program ZBYT E-FAKTURA</t>
  </si>
  <si>
    <t>MS OEM OFFICE BASIC EDITION</t>
  </si>
  <si>
    <t>Program diagnostyki ogrzewania postojowego</t>
  </si>
  <si>
    <t>LICENCJA FINANSE KSIEGOWOŚĆ</t>
  </si>
  <si>
    <t>OK</t>
  </si>
  <si>
    <t>PŁACE KADRY ZUS</t>
  </si>
  <si>
    <t>Program KASA DF</t>
  </si>
  <si>
    <t>Program,synchr.danych "kasa"</t>
  </si>
  <si>
    <t>SYSTEM FINANSOWO KSIĘGOWY</t>
  </si>
  <si>
    <t>ADMIN-administr.systemów+PRZELEW-emisja przelewów elektronicz.</t>
  </si>
  <si>
    <t>Program FINANSE-system finansowo-księgowy+ADMIN adminis.syst</t>
  </si>
  <si>
    <t>MS OEM Small Business Server 2003</t>
  </si>
  <si>
    <t>LICENCJA ŚRODKI TRWAŁE</t>
  </si>
  <si>
    <t>MS OFFICE SB EDITION 2007</t>
  </si>
  <si>
    <t>MS OFICE 2007 BASIC EDITION</t>
  </si>
  <si>
    <t>MS OFFICE BASIC EDITION 2007</t>
  </si>
  <si>
    <t>NERO 7</t>
  </si>
  <si>
    <t>W110 FINANSE system finansowo księgowy</t>
  </si>
  <si>
    <t>KASA</t>
  </si>
  <si>
    <t>W-340 FAKTURA system fakturowania</t>
  </si>
  <si>
    <t>MS Oem Small Business Server 2003</t>
  </si>
  <si>
    <t>GOSPODARKA MATERIAŁOWA MODUŁ OBSŁ.STANÓW MAGAZYN.</t>
  </si>
  <si>
    <t>SYSTEM FAKTUROWANIA-FAKTURA</t>
  </si>
  <si>
    <t>KASA-SYST REJESTR WPŁ I WYPŁ GOTOWKOWYCH</t>
  </si>
  <si>
    <t>KASA-SYST REJESTR.WPŁ. I WYPŁ. GOTOWKOWYCH</t>
  </si>
  <si>
    <t>Moduł Magazyn do progr. Kasa</t>
  </si>
  <si>
    <t>Program ewidencji Wyposazenia</t>
  </si>
  <si>
    <t>MS Office 2010 dla Dom i Małych Firm</t>
  </si>
  <si>
    <t>Irfan View 32 Licencja</t>
  </si>
  <si>
    <t>System SYMFONIA-Środki Trwałe Forte</t>
  </si>
  <si>
    <t>Program Kadry-Płace</t>
  </si>
  <si>
    <t>Program Finanse-Księgowość-Sprzedaż</t>
  </si>
  <si>
    <t>Program worki, PDA MIO 360</t>
  </si>
  <si>
    <t>Urządzenie wielofunkcyjne Brother</t>
  </si>
  <si>
    <t>Mikrofon z głosnikiem</t>
  </si>
  <si>
    <t>Serwer NAS Synology</t>
  </si>
  <si>
    <t>Czytnik kodów</t>
  </si>
  <si>
    <t>Stacja dokujaca do czytnika kodów</t>
  </si>
  <si>
    <t>Urządzenie wielofunkcyjne HP</t>
  </si>
  <si>
    <t>Program ZBYT Elektroniczna kopia faktur</t>
  </si>
  <si>
    <t>Program FOTON 2 do tworzenia dokum.z badań oświetlenia</t>
  </si>
  <si>
    <t>PROGRAM CORELDREW CE</t>
  </si>
  <si>
    <t>Program Magazyn</t>
  </si>
  <si>
    <t>Program Handel-obsł.magazynu</t>
  </si>
  <si>
    <t>Program "Bezpieczeństwo i higiena pracy"</t>
  </si>
  <si>
    <t>KM</t>
  </si>
  <si>
    <t>Cyfrowy zestaw monitoringu (rejestrator, 16 kamer, 8 dysków, komputer,monitor, 5 switch, 5 moxa)</t>
  </si>
  <si>
    <t xml:space="preserve">Drukarka Samsung ML-285 </t>
  </si>
  <si>
    <t xml:space="preserve">Zestaw Komputerowy DELL 790 </t>
  </si>
  <si>
    <t>Zestaw Komputerowy DELL OPTIPLEX</t>
  </si>
  <si>
    <t xml:space="preserve">Urządzenie klimatyzacyjne </t>
  </si>
  <si>
    <t>Urządzenie wentylacyjne</t>
  </si>
  <si>
    <t>Szafa elektryczna w rozdzielni głównej  (rozdzielnia niskiego napięcia)</t>
  </si>
  <si>
    <t>stałe</t>
  </si>
  <si>
    <t>Monitor operatora SNR w ramach Systemu Dynamicznej Informacji Pasażerskiej- Zajezdnia Operatora</t>
  </si>
  <si>
    <t>Sieć wi-fi w ramach Systemu Dynamicznej Informacji Pasażerskiej- Zajezdnia Operatora</t>
  </si>
  <si>
    <t>Oprogramowanie obsługi biletu elektronicznego w ramach Systemu Dynamicznej Informacji Pasażerskiej- Zajezdnia Operatora</t>
  </si>
  <si>
    <t>Stacja robocza operatora SNR w ramach Systemu Dynamicznej Informacji Pasażerskiej- Zajezdnia Operatora według zestawienia nr  2 w odrębnym arkuszu załącznika</t>
  </si>
  <si>
    <t>Zestaw doładowania karty miejskiej przystosowany do personalizacji kart w ramach Systemu Dynamicznej Informacji Pasażerskiej- Zajezdnia Operatora według zestawienia nr 5 w odrębnym arkuszu załącznika</t>
  </si>
  <si>
    <t>Stacja robocza operatora SDIP i SZRJ w ramach Systemu Dynamicznej Informacji Pasażerskiej- Zajezdnia Operatora według zestawienia nr 3 w odrębnym arkuszu załącznika</t>
  </si>
  <si>
    <t>sprzęt zainstalowany na pojazdach</t>
  </si>
  <si>
    <t>Zestaw urządzeń pokładowych w ramach Systemu Dynamicznej Informacji Pasażerskiej- Zajezdnia Operatora - 20 kpl. według zestawienia nr 1 w odrębnym arkuszu załącznika</t>
  </si>
  <si>
    <t>Zestaw doładowania karty miejskiej w ramach Systemu Dynamicznej Informacji Pasażerskiej- Zajezdnia Operatora 6 kpl. według zestawienia nr  4 w odrębnym arkuszu załącznika</t>
  </si>
  <si>
    <t>Urządzenie kontrolera biletówj w ramach Systemu Dynamicznej Informacji Pasażerskiej- Zajezdnia Operatora  ( 5 sztuk - terminal kontrolerski Ingenico MOV 5000 z QR)</t>
  </si>
  <si>
    <t>Wartość księgowa brutto (wartość początkowa z uwzględnieniem obowiązujacych przeszacowań) w PLN</t>
  </si>
  <si>
    <t>Cieszyn, ul. Hajduka 10</t>
  </si>
  <si>
    <t>Cieszyn, ul. Słowicza 59</t>
  </si>
  <si>
    <t>Stacja robocza operatora SNR w konfiguracji:</t>
  </si>
  <si>
    <t>1 x Komputer Dell OptiPlex 5050 MT /Core i5-7500 /8GB /1TB /Integrated /DVD RW /Kb</t>
  </si>
  <si>
    <t>1 x Monitor Dell P2317H - 58.4cm (23'') 16:9 1920x1080, 60Hz LED IPS DP HDMI VGA 5xUSB</t>
  </si>
  <si>
    <t>1 x Listwa głośnikowa do monitora Dell AC511 USB</t>
  </si>
  <si>
    <t xml:space="preserve">1 x Zasilacz UPS APC 1400VA, 230V, AVR, Schuko </t>
  </si>
  <si>
    <t>1 szt.</t>
  </si>
  <si>
    <t xml:space="preserve">5 120,48 zł </t>
  </si>
  <si>
    <t xml:space="preserve">1 x Kabel HDMI SAVIO CL-34 10m </t>
  </si>
  <si>
    <t>1 x Microsoft Win Pro 10 64Bit Polish</t>
  </si>
  <si>
    <t xml:space="preserve">1 x Microsoft Office 2016 H&amp;B PL P2 </t>
  </si>
  <si>
    <t>Zestaw urządzeń pokładowych</t>
  </si>
  <si>
    <t>20 kpl.</t>
  </si>
  <si>
    <t xml:space="preserve">719 940,04 zł </t>
  </si>
  <si>
    <t>1 x Elektroniczna tablica inf. ETLZ-U224200</t>
  </si>
  <si>
    <t>1 x Elektroniczna tablica inf. ETLZ-U216084-01</t>
  </si>
  <si>
    <t>1 x Elektroniczna tablica inf. ETLZ-U 216 028N-01</t>
  </si>
  <si>
    <t>1 x Elektroniczna tablica LCD ETM-22HDK wyk.STD-01</t>
  </si>
  <si>
    <t>2 x Kasownik biletów bezstyko-wych KRG-7</t>
  </si>
  <si>
    <t>1 x Kasownik jednofunkcyjny z mikropłatnosciami KRG-11</t>
  </si>
  <si>
    <t>1 x Panel sterujący SRG6000 wyk. 15</t>
  </si>
  <si>
    <t>1 x Moduł drogi SRG3000D-2-GPS</t>
  </si>
  <si>
    <t>1 x Switch ethernet  eCon 3080BT</t>
  </si>
  <si>
    <t>1 x Moduł zabezpieczeń SRG3000B V6</t>
  </si>
  <si>
    <t>1 x Moduł komunikacyjny MK2/7</t>
  </si>
  <si>
    <t>1 x Odbiornik RG-GPS-1wyk.2.1 bez anteny</t>
  </si>
  <si>
    <t>1 x Głośnik zewnetrzny DK-43</t>
  </si>
  <si>
    <t>1 x Wzmacniacz WRG- 5000</t>
  </si>
  <si>
    <t>1 x Moduł RG CAN -1</t>
  </si>
  <si>
    <t>1 x Podstawa modułowa SRG-3000W6</t>
  </si>
  <si>
    <t>1 x Antena GSM/WiFi/GPS</t>
  </si>
  <si>
    <t>1 x Kasa fiskalna KF-3000A/1E</t>
  </si>
  <si>
    <t>1 x Interfejs kasy SRG-3000JY</t>
  </si>
  <si>
    <t>Stacja robocza operatora SDIP i SZRJ w konfiguracji:</t>
  </si>
  <si>
    <t>1 x Zasilacz UPS APC 1400VA, 230V, AVR, Schuko</t>
  </si>
  <si>
    <t>1 x Kabel HDMI SAVIO CL-34 10m</t>
  </si>
  <si>
    <t>1 x Microsoft Office 2016 H&amp;B PL P2</t>
  </si>
  <si>
    <t>Zestaw doładowania karty miejskiej przystosowany do personalizacji kart</t>
  </si>
  <si>
    <t>1 kpl.</t>
  </si>
  <si>
    <t xml:space="preserve">2 048,19 zł </t>
  </si>
  <si>
    <t>1 x Drukarka do nadruków na kartach ZXP Series 1 Card Printer</t>
  </si>
  <si>
    <t>1 x Moduł obsługi kart elektronicznych R&amp;G</t>
  </si>
  <si>
    <t>1 x Skaner OpticSlim 2610</t>
  </si>
  <si>
    <t>1 x Drukarka HP LaserJet Pro seria M402</t>
  </si>
  <si>
    <t>1 x Aparat fotograficzny KODAK PIXPRO FZ53</t>
  </si>
  <si>
    <t>zestawienie nr 5</t>
  </si>
  <si>
    <t>zestawienie nr 3</t>
  </si>
  <si>
    <t>zestawienie nr 2</t>
  </si>
  <si>
    <t>zestawienie nr 1</t>
  </si>
  <si>
    <t>Zestaw doładowania karty miejskiej</t>
  </si>
  <si>
    <t>6 kpl.</t>
  </si>
  <si>
    <t xml:space="preserve">19 048,20 zł </t>
  </si>
  <si>
    <t>TERMINAL ELO 15E2 W KONFIGURACJI:</t>
  </si>
  <si>
    <t>1 x TERMINAL ELO 15E2 REW.D ITOUCH WINDOWS 10</t>
  </si>
  <si>
    <t>1 x ROUTER TP-LINK TL-MR3420 3G/4G 4XLAN 1XWAN 1XUSB</t>
  </si>
  <si>
    <t>1 x MODEM 3G/4G HUAWEI E3372 HSPA+LTE USB</t>
  </si>
  <si>
    <t>1 x DRUKARKA PARAGONOWA SUNSO WTP 800 LAN/USB/RS232</t>
  </si>
  <si>
    <t>zestawienie nr 4</t>
  </si>
  <si>
    <t>1 x Monitor Dell P2317H - 58.4cm (23'') 16:9 1920x1080, 60Hz LED IPS DP HDMI VGA 5xUSB  1 x Listwa głośnikowa do monitora Dell AC511 USB</t>
  </si>
  <si>
    <t>504/80</t>
  </si>
  <si>
    <t>dw</t>
  </si>
  <si>
    <t>użytkowany przez inne podmioty na podstawie umowy użyczenia</t>
  </si>
  <si>
    <t>zainstalowany na stałe w pojazdach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</si>
</sst>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40">
    <font>
      <sz val="10"/>
      <name val="Arial"/>
      <family val="2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b/>
      <sz val="13"/>
      <color indexed="8"/>
      <name val="Czcionka tekstu podstawowego"/>
      <charset val="238"/>
    </font>
    <font>
      <sz val="13"/>
      <color indexed="8"/>
      <name val="Czcionka tekstu podstawowego"/>
      <charset val="238"/>
    </font>
    <font>
      <sz val="12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sz val="9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color indexed="23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sz val="10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b/>
      <sz val="10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10"/>
      <name val="Czcionka tekstu podstawowego"/>
      <family val="2"/>
      <charset val="238"/>
    </font>
    <font>
      <b/>
      <sz val="11"/>
      <color indexed="60"/>
      <name val="Czcionka tekstu podstawowego"/>
      <charset val="238"/>
    </font>
    <font>
      <b/>
      <sz val="11"/>
      <color indexed="23"/>
      <name val="Czcionka tekstu podstawowego"/>
      <charset val="238"/>
    </font>
    <font>
      <b/>
      <sz val="11"/>
      <color indexed="10"/>
      <name val="Czcionka tekstu podstawowego"/>
      <charset val="238"/>
    </font>
    <font>
      <b/>
      <sz val="11"/>
      <color indexed="54"/>
      <name val="Czcionka tekstu podstawowego"/>
      <charset val="238"/>
    </font>
    <font>
      <b/>
      <sz val="11"/>
      <color indexed="25"/>
      <name val="Czcionka tekstu podstawowego"/>
      <charset val="238"/>
    </font>
    <font>
      <sz val="8"/>
      <color indexed="8"/>
      <name val="Czcionka tekstu podstawowego"/>
      <charset val="238"/>
    </font>
    <font>
      <sz val="8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rgb="FFFF0000"/>
      <name val="Times New Roman"/>
      <family val="1"/>
      <charset val="238"/>
    </font>
    <font>
      <b/>
      <sz val="11"/>
      <color rgb="FF7030A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9"/>
        <b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2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2" borderId="2" xfId="0" applyNumberFormat="1" applyFont="1" applyFill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1" fillId="0" borderId="6" xfId="0" applyNumberFormat="1" applyFont="1" applyBorder="1" applyAlignment="1">
      <alignment wrapText="1"/>
    </xf>
    <xf numFmtId="4" fontId="1" fillId="2" borderId="6" xfId="0" applyNumberFormat="1" applyFont="1" applyFill="1" applyBorder="1" applyAlignment="1">
      <alignment wrapText="1"/>
    </xf>
    <xf numFmtId="4" fontId="1" fillId="3" borderId="6" xfId="0" applyNumberFormat="1" applyFont="1" applyFill="1" applyBorder="1" applyAlignment="1">
      <alignment wrapText="1"/>
    </xf>
    <xf numFmtId="0" fontId="1" fillId="3" borderId="1" xfId="0" applyFont="1" applyFill="1" applyBorder="1"/>
    <xf numFmtId="0" fontId="0" fillId="0" borderId="7" xfId="0" applyFont="1" applyBorder="1"/>
    <xf numFmtId="0" fontId="0" fillId="0" borderId="0" xfId="0" applyBorder="1"/>
    <xf numFmtId="0" fontId="0" fillId="0" borderId="8" xfId="0" applyBorder="1"/>
    <xf numFmtId="4" fontId="0" fillId="0" borderId="2" xfId="0" applyNumberFormat="1" applyBorder="1"/>
    <xf numFmtId="4" fontId="0" fillId="2" borderId="2" xfId="0" applyNumberFormat="1" applyFill="1" applyBorder="1"/>
    <xf numFmtId="4" fontId="0" fillId="2" borderId="2" xfId="0" applyNumberFormat="1" applyFill="1" applyBorder="1" applyAlignment="1">
      <alignment horizontal="center"/>
    </xf>
    <xf numFmtId="4" fontId="0" fillId="3" borderId="2" xfId="0" applyNumberFormat="1" applyFill="1" applyBorder="1"/>
    <xf numFmtId="0" fontId="0" fillId="3" borderId="2" xfId="0" applyFill="1" applyBorder="1"/>
    <xf numFmtId="0" fontId="0" fillId="0" borderId="4" xfId="0" applyFont="1" applyBorder="1"/>
    <xf numFmtId="0" fontId="0" fillId="0" borderId="5" xfId="0" applyBorder="1"/>
    <xf numFmtId="0" fontId="0" fillId="0" borderId="9" xfId="0" applyBorder="1"/>
    <xf numFmtId="4" fontId="0" fillId="0" borderId="6" xfId="0" applyNumberFormat="1" applyBorder="1"/>
    <xf numFmtId="4" fontId="0" fillId="2" borderId="6" xfId="0" applyNumberFormat="1" applyFill="1" applyBorder="1"/>
    <xf numFmtId="4" fontId="0" fillId="2" borderId="6" xfId="0" applyNumberFormat="1" applyFont="1" applyFill="1" applyBorder="1" applyAlignment="1">
      <alignment horizontal="center"/>
    </xf>
    <xf numFmtId="4" fontId="0" fillId="3" borderId="6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0" borderId="10" xfId="0" applyFont="1" applyBorder="1"/>
    <xf numFmtId="0" fontId="0" fillId="0" borderId="11" xfId="0" applyBorder="1"/>
    <xf numFmtId="0" fontId="0" fillId="0" borderId="12" xfId="0" applyBorder="1"/>
    <xf numFmtId="4" fontId="0" fillId="2" borderId="1" xfId="0" applyNumberFormat="1" applyFill="1" applyBorder="1"/>
    <xf numFmtId="4" fontId="0" fillId="0" borderId="1" xfId="0" applyNumberFormat="1" applyBorder="1"/>
    <xf numFmtId="4" fontId="0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4" fontId="0" fillId="0" borderId="1" xfId="0" applyNumberFormat="1" applyFont="1" applyBorder="1" applyAlignment="1">
      <alignment horizontal="center"/>
    </xf>
    <xf numFmtId="4" fontId="0" fillId="3" borderId="1" xfId="0" applyNumberFormat="1" applyFill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4" fontId="2" fillId="4" borderId="1" xfId="0" applyNumberFormat="1" applyFont="1" applyFill="1" applyBorder="1"/>
    <xf numFmtId="0" fontId="1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4" fontId="0" fillId="4" borderId="1" xfId="0" applyNumberFormat="1" applyFill="1" applyBorder="1" applyAlignment="1">
      <alignment horizontal="right"/>
    </xf>
    <xf numFmtId="4" fontId="0" fillId="4" borderId="1" xfId="0" applyNumberFormat="1" applyFill="1" applyBorder="1"/>
    <xf numFmtId="0" fontId="0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3" fillId="0" borderId="16" xfId="0" applyFont="1" applyFill="1" applyBorder="1"/>
    <xf numFmtId="4" fontId="3" fillId="2" borderId="17" xfId="0" applyNumberFormat="1" applyFont="1" applyFill="1" applyBorder="1"/>
    <xf numFmtId="4" fontId="4" fillId="0" borderId="17" xfId="0" applyNumberFormat="1" applyFont="1" applyFill="1" applyBorder="1"/>
    <xf numFmtId="4" fontId="3" fillId="5" borderId="17" xfId="0" applyNumberFormat="1" applyFont="1" applyFill="1" applyBorder="1"/>
    <xf numFmtId="4" fontId="2" fillId="3" borderId="17" xfId="0" applyNumberFormat="1" applyFont="1" applyFill="1" applyBorder="1" applyAlignment="1">
      <alignment horizontal="right" wrapText="1"/>
    </xf>
    <xf numFmtId="4" fontId="3" fillId="4" borderId="18" xfId="0" applyNumberFormat="1" applyFont="1" applyFill="1" applyBorder="1"/>
    <xf numFmtId="0" fontId="2" fillId="0" borderId="1" xfId="0" applyFont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/>
    <xf numFmtId="4" fontId="2" fillId="5" borderId="1" xfId="0" applyNumberFormat="1" applyFont="1" applyFill="1" applyBorder="1"/>
    <xf numFmtId="4" fontId="2" fillId="5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center" wrapText="1"/>
    </xf>
    <xf numFmtId="4" fontId="2" fillId="4" borderId="10" xfId="0" applyNumberFormat="1" applyFont="1" applyFill="1" applyBorder="1"/>
    <xf numFmtId="4" fontId="2" fillId="3" borderId="1" xfId="0" applyNumberFormat="1" applyFont="1" applyFill="1" applyBorder="1"/>
    <xf numFmtId="4" fontId="2" fillId="4" borderId="1" xfId="0" applyNumberFormat="1" applyFont="1" applyFill="1" applyBorder="1" applyAlignment="1">
      <alignment horizontal="center"/>
    </xf>
    <xf numFmtId="4" fontId="0" fillId="4" borderId="0" xfId="0" applyNumberFormat="1" applyFill="1"/>
    <xf numFmtId="4" fontId="5" fillId="0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0" fillId="0" borderId="1" xfId="0" applyFont="1" applyBorder="1"/>
    <xf numFmtId="4" fontId="0" fillId="0" borderId="1" xfId="0" applyNumberFormat="1" applyFill="1" applyBorder="1"/>
    <xf numFmtId="4" fontId="0" fillId="0" borderId="1" xfId="0" applyNumberFormat="1" applyFill="1" applyBorder="1" applyAlignment="1">
      <alignment horizontal="right"/>
    </xf>
    <xf numFmtId="4" fontId="4" fillId="5" borderId="17" xfId="0" applyNumberFormat="1" applyFont="1" applyFill="1" applyBorder="1"/>
    <xf numFmtId="4" fontId="0" fillId="5" borderId="1" xfId="0" applyNumberFormat="1" applyFill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right"/>
    </xf>
    <xf numFmtId="0" fontId="0" fillId="0" borderId="19" xfId="0" applyFont="1" applyBorder="1"/>
    <xf numFmtId="4" fontId="0" fillId="2" borderId="19" xfId="0" applyNumberFormat="1" applyFont="1" applyFill="1" applyBorder="1" applyAlignment="1">
      <alignment horizontal="center"/>
    </xf>
    <xf numFmtId="2" fontId="0" fillId="0" borderId="19" xfId="0" applyNumberFormat="1" applyFill="1" applyBorder="1" applyAlignment="1">
      <alignment horizontal="right"/>
    </xf>
    <xf numFmtId="4" fontId="0" fillId="0" borderId="19" xfId="0" applyNumberFormat="1" applyFill="1" applyBorder="1"/>
    <xf numFmtId="4" fontId="0" fillId="5" borderId="19" xfId="0" applyNumberFormat="1" applyFill="1" applyBorder="1" applyAlignment="1">
      <alignment horizontal="right"/>
    </xf>
    <xf numFmtId="4" fontId="0" fillId="3" borderId="19" xfId="0" applyNumberFormat="1" applyFont="1" applyFill="1" applyBorder="1" applyAlignment="1">
      <alignment horizontal="center"/>
    </xf>
    <xf numFmtId="4" fontId="0" fillId="4" borderId="19" xfId="0" applyNumberFormat="1" applyFont="1" applyFill="1" applyBorder="1" applyAlignment="1">
      <alignment horizontal="center"/>
    </xf>
    <xf numFmtId="4" fontId="0" fillId="0" borderId="20" xfId="0" applyNumberFormat="1" applyBorder="1" applyAlignment="1"/>
    <xf numFmtId="4" fontId="0" fillId="0" borderId="0" xfId="0" applyNumberForma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0" xfId="0" applyNumberFormat="1" applyBorder="1"/>
    <xf numFmtId="0" fontId="1" fillId="0" borderId="0" xfId="0" applyFont="1" applyBorder="1" applyAlignment="1">
      <alignment horizontal="right"/>
    </xf>
    <xf numFmtId="4" fontId="0" fillId="0" borderId="8" xfId="0" applyNumberFormat="1" applyBorder="1"/>
    <xf numFmtId="4" fontId="1" fillId="0" borderId="0" xfId="0" applyNumberFormat="1" applyFont="1" applyBorder="1" applyAlignment="1">
      <alignment horizontal="right"/>
    </xf>
    <xf numFmtId="0" fontId="0" fillId="0" borderId="0" xfId="0" applyFill="1" applyBorder="1"/>
    <xf numFmtId="4" fontId="0" fillId="0" borderId="8" xfId="0" applyNumberFormat="1" applyFill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8" fillId="0" borderId="1" xfId="0" applyNumberFormat="1" applyFont="1" applyBorder="1"/>
    <xf numFmtId="4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" fontId="8" fillId="0" borderId="1" xfId="0" applyNumberFormat="1" applyFont="1" applyFill="1" applyBorder="1"/>
    <xf numFmtId="0" fontId="8" fillId="0" borderId="1" xfId="0" applyFont="1" applyBorder="1"/>
    <xf numFmtId="4" fontId="8" fillId="0" borderId="1" xfId="0" applyNumberFormat="1" applyFont="1" applyFill="1" applyBorder="1"/>
    <xf numFmtId="4" fontId="8" fillId="0" borderId="12" xfId="0" applyNumberFormat="1" applyFont="1" applyBorder="1" applyAlignment="1">
      <alignment horizontal="right"/>
    </xf>
    <xf numFmtId="1" fontId="6" fillId="0" borderId="10" xfId="0" applyNumberFormat="1" applyFont="1" applyFill="1" applyBorder="1" applyAlignment="1"/>
    <xf numFmtId="1" fontId="6" fillId="0" borderId="11" xfId="0" applyNumberFormat="1" applyFont="1" applyFill="1" applyBorder="1" applyAlignment="1"/>
    <xf numFmtId="1" fontId="6" fillId="0" borderId="12" xfId="0" applyNumberFormat="1" applyFont="1" applyFill="1" applyBorder="1" applyAlignment="1">
      <alignment horizontal="right"/>
    </xf>
    <xf numFmtId="1" fontId="6" fillId="0" borderId="10" xfId="0" applyNumberFormat="1" applyFont="1" applyBorder="1" applyAlignment="1"/>
    <xf numFmtId="1" fontId="6" fillId="0" borderId="11" xfId="0" applyNumberFormat="1" applyFont="1" applyBorder="1" applyAlignment="1"/>
    <xf numFmtId="1" fontId="6" fillId="0" borderId="12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1" fontId="8" fillId="0" borderId="2" xfId="0" applyNumberFormat="1" applyFont="1" applyBorder="1"/>
    <xf numFmtId="4" fontId="8" fillId="0" borderId="2" xfId="0" applyNumberFormat="1" applyFont="1" applyBorder="1"/>
    <xf numFmtId="1" fontId="8" fillId="6" borderId="1" xfId="0" applyNumberFormat="1" applyFont="1" applyFill="1" applyBorder="1"/>
    <xf numFmtId="1" fontId="8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4" fillId="0" borderId="0" xfId="0" applyFont="1"/>
    <xf numFmtId="1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1" fontId="18" fillId="0" borderId="1" xfId="0" applyNumberFormat="1" applyFont="1" applyBorder="1" applyAlignment="1">
      <alignment horizontal="right" vertical="center" wrapText="1"/>
    </xf>
    <xf numFmtId="1" fontId="18" fillId="0" borderId="1" xfId="0" applyNumberFormat="1" applyFont="1" applyFill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/>
    <xf numFmtId="1" fontId="17" fillId="0" borderId="1" xfId="0" applyNumberFormat="1" applyFont="1" applyFill="1" applyBorder="1"/>
    <xf numFmtId="1" fontId="17" fillId="0" borderId="1" xfId="0" applyNumberFormat="1" applyFont="1" applyFill="1" applyBorder="1" applyAlignment="1">
      <alignment wrapText="1"/>
    </xf>
    <xf numFmtId="4" fontId="17" fillId="0" borderId="1" xfId="0" applyNumberFormat="1" applyFont="1" applyBorder="1"/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0" fillId="0" borderId="0" xfId="0" applyFont="1"/>
    <xf numFmtId="0" fontId="17" fillId="0" borderId="1" xfId="0" applyFont="1" applyFill="1" applyBorder="1"/>
    <xf numFmtId="0" fontId="17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wrapText="1"/>
    </xf>
    <xf numFmtId="0" fontId="21" fillId="0" borderId="0" xfId="0" applyFont="1"/>
    <xf numFmtId="1" fontId="17" fillId="0" borderId="2" xfId="0" applyNumberFormat="1" applyFont="1" applyFill="1" applyBorder="1"/>
    <xf numFmtId="0" fontId="17" fillId="0" borderId="2" xfId="0" applyFont="1" applyFill="1" applyBorder="1"/>
    <xf numFmtId="4" fontId="17" fillId="0" borderId="2" xfId="0" applyNumberFormat="1" applyFont="1" applyBorder="1"/>
    <xf numFmtId="0" fontId="1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left" wrapText="1"/>
    </xf>
    <xf numFmtId="0" fontId="18" fillId="0" borderId="2" xfId="0" applyFont="1" applyBorder="1" applyAlignment="1">
      <alignment horizontal="left"/>
    </xf>
    <xf numFmtId="0" fontId="18" fillId="0" borderId="1" xfId="0" applyFont="1" applyFill="1" applyBorder="1"/>
    <xf numFmtId="0" fontId="17" fillId="0" borderId="19" xfId="0" applyFont="1" applyFill="1" applyBorder="1" applyAlignment="1">
      <alignment wrapText="1"/>
    </xf>
    <xf numFmtId="0" fontId="18" fillId="0" borderId="19" xfId="0" applyFont="1" applyFill="1" applyBorder="1"/>
    <xf numFmtId="4" fontId="17" fillId="0" borderId="19" xfId="0" applyNumberFormat="1" applyFont="1" applyBorder="1"/>
    <xf numFmtId="0" fontId="17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1" fontId="17" fillId="0" borderId="21" xfId="0" applyNumberFormat="1" applyFont="1" applyBorder="1"/>
    <xf numFmtId="1" fontId="17" fillId="0" borderId="6" xfId="0" applyNumberFormat="1" applyFont="1" applyFill="1" applyBorder="1"/>
    <xf numFmtId="4" fontId="17" fillId="0" borderId="6" xfId="0" applyNumberFormat="1" applyFont="1" applyBorder="1"/>
    <xf numFmtId="0" fontId="17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1" fontId="17" fillId="0" borderId="1" xfId="0" applyNumberFormat="1" applyFont="1" applyBorder="1"/>
    <xf numFmtId="1" fontId="17" fillId="0" borderId="2" xfId="0" applyNumberFormat="1" applyFont="1" applyBorder="1"/>
    <xf numFmtId="0" fontId="17" fillId="0" borderId="19" xfId="0" applyFont="1" applyBorder="1"/>
    <xf numFmtId="1" fontId="17" fillId="0" borderId="19" xfId="0" applyNumberFormat="1" applyFont="1" applyFill="1" applyBorder="1"/>
    <xf numFmtId="0" fontId="13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1" fontId="17" fillId="0" borderId="6" xfId="0" applyNumberFormat="1" applyFont="1" applyBorder="1"/>
    <xf numFmtId="1" fontId="17" fillId="0" borderId="2" xfId="0" applyNumberFormat="1" applyFont="1" applyFill="1" applyBorder="1" applyAlignment="1">
      <alignment wrapText="1"/>
    </xf>
    <xf numFmtId="4" fontId="17" fillId="0" borderId="1" xfId="0" applyNumberFormat="1" applyFont="1" applyFill="1" applyBorder="1"/>
    <xf numFmtId="0" fontId="17" fillId="0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4" fontId="17" fillId="0" borderId="2" xfId="0" applyNumberFormat="1" applyFont="1" applyFill="1" applyBorder="1"/>
    <xf numFmtId="0" fontId="21" fillId="0" borderId="0" xfId="0" applyFont="1" applyBorder="1"/>
    <xf numFmtId="0" fontId="22" fillId="0" borderId="0" xfId="0" applyFont="1"/>
    <xf numFmtId="0" fontId="22" fillId="0" borderId="0" xfId="0" applyFont="1" applyBorder="1"/>
    <xf numFmtId="0" fontId="20" fillId="0" borderId="0" xfId="0" applyFont="1" applyBorder="1"/>
    <xf numFmtId="0" fontId="17" fillId="0" borderId="6" xfId="0" applyFont="1" applyFill="1" applyBorder="1" applyAlignment="1">
      <alignment horizontal="left" wrapText="1"/>
    </xf>
    <xf numFmtId="0" fontId="14" fillId="0" borderId="0" xfId="0" applyFont="1" applyBorder="1"/>
    <xf numFmtId="0" fontId="18" fillId="0" borderId="10" xfId="0" applyFont="1" applyBorder="1"/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4" fontId="18" fillId="0" borderId="1" xfId="0" applyNumberFormat="1" applyFont="1" applyBorder="1"/>
    <xf numFmtId="0" fontId="18" fillId="0" borderId="6" xfId="0" applyFont="1" applyBorder="1"/>
    <xf numFmtId="0" fontId="18" fillId="0" borderId="6" xfId="0" applyFont="1" applyFill="1" applyBorder="1"/>
    <xf numFmtId="4" fontId="18" fillId="0" borderId="6" xfId="0" applyNumberFormat="1" applyFont="1" applyBorder="1"/>
    <xf numFmtId="0" fontId="1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8" fillId="0" borderId="2" xfId="0" applyFont="1" applyBorder="1"/>
    <xf numFmtId="0" fontId="18" fillId="0" borderId="2" xfId="0" applyFont="1" applyFill="1" applyBorder="1"/>
    <xf numFmtId="4" fontId="18" fillId="0" borderId="2" xfId="0" applyNumberFormat="1" applyFont="1" applyBorder="1"/>
    <xf numFmtId="0" fontId="18" fillId="0" borderId="2" xfId="0" applyFont="1" applyBorder="1" applyAlignment="1">
      <alignment horizontal="center" vertical="center"/>
    </xf>
    <xf numFmtId="0" fontId="18" fillId="0" borderId="19" xfId="0" applyFont="1" applyBorder="1"/>
    <xf numFmtId="0" fontId="14" fillId="0" borderId="22" xfId="0" applyFont="1" applyBorder="1"/>
    <xf numFmtId="1" fontId="17" fillId="0" borderId="21" xfId="0" applyNumberFormat="1" applyFont="1" applyFill="1" applyBorder="1"/>
    <xf numFmtId="4" fontId="17" fillId="0" borderId="21" xfId="0" applyNumberFormat="1" applyFont="1" applyBorder="1"/>
    <xf numFmtId="0" fontId="17" fillId="0" borderId="21" xfId="0" applyFont="1" applyBorder="1" applyAlignment="1">
      <alignment horizontal="center" vertical="center"/>
    </xf>
    <xf numFmtId="1" fontId="17" fillId="0" borderId="3" xfId="0" applyNumberFormat="1" applyFont="1" applyFill="1" applyBorder="1"/>
    <xf numFmtId="0" fontId="17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7" fillId="0" borderId="14" xfId="0" applyFont="1" applyBorder="1"/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1" fontId="17" fillId="0" borderId="3" xfId="0" applyNumberFormat="1" applyFont="1" applyFill="1" applyBorder="1" applyAlignment="1">
      <alignment wrapText="1"/>
    </xf>
    <xf numFmtId="4" fontId="17" fillId="0" borderId="3" xfId="0" applyNumberFormat="1" applyFont="1" applyBorder="1"/>
    <xf numFmtId="0" fontId="17" fillId="0" borderId="19" xfId="0" applyFont="1" applyFill="1" applyBorder="1"/>
    <xf numFmtId="0" fontId="17" fillId="0" borderId="19" xfId="0" applyFont="1" applyBorder="1" applyAlignment="1">
      <alignment horizontal="center"/>
    </xf>
    <xf numFmtId="1" fontId="16" fillId="0" borderId="6" xfId="0" applyNumberFormat="1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/>
    <xf numFmtId="0" fontId="10" fillId="0" borderId="6" xfId="0" applyFont="1" applyBorder="1"/>
    <xf numFmtId="0" fontId="10" fillId="0" borderId="24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5" xfId="0" applyFont="1" applyBorder="1"/>
    <xf numFmtId="0" fontId="10" fillId="0" borderId="1" xfId="0" applyFont="1" applyBorder="1"/>
    <xf numFmtId="0" fontId="10" fillId="0" borderId="26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/>
    <xf numFmtId="0" fontId="10" fillId="0" borderId="19" xfId="0" applyFont="1" applyBorder="1"/>
    <xf numFmtId="0" fontId="10" fillId="0" borderId="28" xfId="0" applyFont="1" applyBorder="1"/>
    <xf numFmtId="4" fontId="10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10" fillId="0" borderId="0" xfId="0" applyFont="1" applyBorder="1"/>
    <xf numFmtId="4" fontId="11" fillId="0" borderId="1" xfId="0" applyNumberFormat="1" applyFont="1" applyBorder="1"/>
    <xf numFmtId="0" fontId="11" fillId="0" borderId="0" xfId="0" applyFont="1" applyAlignment="1">
      <alignment horizontal="center" vertical="center"/>
    </xf>
    <xf numFmtId="0" fontId="23" fillId="0" borderId="3" xfId="0" applyFont="1" applyBorder="1"/>
    <xf numFmtId="0" fontId="10" fillId="0" borderId="0" xfId="0" applyFont="1"/>
    <xf numFmtId="0" fontId="13" fillId="0" borderId="7" xfId="0" applyFont="1" applyBorder="1" applyAlignment="1">
      <alignment shrinkToFit="1"/>
    </xf>
    <xf numFmtId="4" fontId="11" fillId="0" borderId="0" xfId="0" applyNumberFormat="1" applyFont="1" applyBorder="1"/>
    <xf numFmtId="0" fontId="18" fillId="0" borderId="1" xfId="0" applyFont="1" applyBorder="1" applyAlignment="1">
      <alignment shrinkToFit="1"/>
    </xf>
    <xf numFmtId="4" fontId="25" fillId="0" borderId="10" xfId="0" applyNumberFormat="1" applyFont="1" applyBorder="1"/>
    <xf numFmtId="0" fontId="24" fillId="0" borderId="29" xfId="0" applyFont="1" applyBorder="1" applyAlignment="1">
      <alignment horizontal="center" vertical="center"/>
    </xf>
    <xf numFmtId="0" fontId="27" fillId="0" borderId="0" xfId="0" applyFont="1"/>
    <xf numFmtId="4" fontId="25" fillId="0" borderId="4" xfId="0" applyNumberFormat="1" applyFont="1" applyBorder="1"/>
    <xf numFmtId="4" fontId="11" fillId="0" borderId="3" xfId="0" applyNumberFormat="1" applyFont="1" applyBorder="1"/>
    <xf numFmtId="0" fontId="24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13" fillId="0" borderId="0" xfId="0" applyFont="1" applyFill="1"/>
    <xf numFmtId="0" fontId="14" fillId="0" borderId="0" xfId="0" applyFont="1" applyFill="1"/>
    <xf numFmtId="4" fontId="13" fillId="0" borderId="0" xfId="0" applyNumberFormat="1" applyFont="1" applyFill="1"/>
    <xf numFmtId="1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4" fontId="18" fillId="0" borderId="2" xfId="0" applyNumberFormat="1" applyFont="1" applyFill="1" applyBorder="1"/>
    <xf numFmtId="4" fontId="18" fillId="0" borderId="1" xfId="0" applyNumberFormat="1" applyFont="1" applyFill="1" applyBorder="1" applyAlignment="1">
      <alignment horizontal="left"/>
    </xf>
    <xf numFmtId="0" fontId="28" fillId="0" borderId="0" xfId="0" applyFont="1" applyFill="1" applyBorder="1"/>
    <xf numFmtId="0" fontId="0" fillId="0" borderId="0" xfId="0" applyFill="1" applyAlignment="1">
      <alignment horizontal="right"/>
    </xf>
    <xf numFmtId="0" fontId="29" fillId="0" borderId="0" xfId="0" applyFont="1" applyFill="1" applyBorder="1"/>
    <xf numFmtId="4" fontId="18" fillId="0" borderId="19" xfId="0" applyNumberFormat="1" applyFont="1" applyFill="1" applyBorder="1"/>
    <xf numFmtId="4" fontId="18" fillId="0" borderId="19" xfId="0" applyNumberFormat="1" applyFont="1" applyFill="1" applyBorder="1" applyAlignment="1">
      <alignment horizontal="left"/>
    </xf>
    <xf numFmtId="0" fontId="1" fillId="0" borderId="5" xfId="0" applyFont="1" applyFill="1" applyBorder="1"/>
    <xf numFmtId="4" fontId="18" fillId="0" borderId="1" xfId="0" applyNumberFormat="1" applyFont="1" applyFill="1" applyBorder="1"/>
    <xf numFmtId="0" fontId="29" fillId="0" borderId="0" xfId="0" applyFont="1" applyFill="1"/>
    <xf numFmtId="0" fontId="29" fillId="0" borderId="5" xfId="0" applyFont="1" applyFill="1" applyBorder="1"/>
    <xf numFmtId="0" fontId="30" fillId="0" borderId="0" xfId="0" applyFont="1" applyFill="1"/>
    <xf numFmtId="0" fontId="31" fillId="0" borderId="0" xfId="0" applyFont="1" applyFill="1"/>
    <xf numFmtId="1" fontId="17" fillId="0" borderId="1" xfId="0" applyNumberFormat="1" applyFont="1" applyFill="1" applyBorder="1" applyAlignment="1">
      <alignment horizontal="right" vertical="center" wrapText="1"/>
    </xf>
    <xf numFmtId="1" fontId="17" fillId="0" borderId="1" xfId="0" applyNumberFormat="1" applyFont="1" applyFill="1" applyBorder="1" applyAlignment="1">
      <alignment horizontal="left" vertical="center"/>
    </xf>
    <xf numFmtId="4" fontId="18" fillId="0" borderId="1" xfId="0" applyNumberFormat="1" applyFont="1" applyFill="1" applyBorder="1" applyAlignment="1">
      <alignment horizontal="right" vertical="center" wrapText="1"/>
    </xf>
    <xf numFmtId="0" fontId="32" fillId="0" borderId="0" xfId="0" applyFont="1" applyFill="1"/>
    <xf numFmtId="0" fontId="30" fillId="0" borderId="0" xfId="0" applyFont="1" applyFill="1" applyBorder="1"/>
    <xf numFmtId="0" fontId="31" fillId="0" borderId="0" xfId="0" applyFont="1" applyFill="1" applyBorder="1"/>
    <xf numFmtId="0" fontId="1" fillId="0" borderId="0" xfId="0" applyFont="1" applyFill="1" applyBorder="1"/>
    <xf numFmtId="0" fontId="17" fillId="0" borderId="6" xfId="0" applyFont="1" applyFill="1" applyBorder="1"/>
    <xf numFmtId="4" fontId="18" fillId="0" borderId="6" xfId="0" applyNumberFormat="1" applyFont="1" applyFill="1" applyBorder="1"/>
    <xf numFmtId="4" fontId="18" fillId="0" borderId="3" xfId="0" applyNumberFormat="1" applyFont="1" applyFill="1" applyBorder="1"/>
    <xf numFmtId="0" fontId="1" fillId="0" borderId="11" xfId="0" applyFont="1" applyFill="1" applyBorder="1"/>
    <xf numFmtId="1" fontId="17" fillId="0" borderId="30" xfId="0" applyNumberFormat="1" applyFont="1" applyFill="1" applyBorder="1"/>
    <xf numFmtId="4" fontId="18" fillId="0" borderId="30" xfId="0" applyNumberFormat="1" applyFont="1" applyFill="1" applyBorder="1"/>
    <xf numFmtId="0" fontId="7" fillId="0" borderId="0" xfId="0" applyFont="1" applyFill="1" applyBorder="1"/>
    <xf numFmtId="1" fontId="33" fillId="0" borderId="0" xfId="0" applyNumberFormat="1" applyFont="1" applyFill="1" applyBorder="1"/>
    <xf numFmtId="2" fontId="33" fillId="0" borderId="0" xfId="0" applyNumberFormat="1" applyFont="1" applyFill="1" applyBorder="1"/>
    <xf numFmtId="0" fontId="33" fillId="0" borderId="0" xfId="0" applyFont="1" applyFill="1" applyBorder="1"/>
    <xf numFmtId="1" fontId="33" fillId="0" borderId="0" xfId="0" applyNumberFormat="1" applyFont="1" applyFill="1"/>
    <xf numFmtId="2" fontId="33" fillId="0" borderId="0" xfId="0" applyNumberFormat="1" applyFont="1" applyFill="1"/>
    <xf numFmtId="4" fontId="33" fillId="0" borderId="0" xfId="0" applyNumberFormat="1" applyFont="1" applyFill="1" applyBorder="1"/>
    <xf numFmtId="1" fontId="34" fillId="0" borderId="1" xfId="0" applyNumberFormat="1" applyFont="1" applyFill="1" applyBorder="1"/>
    <xf numFmtId="1" fontId="14" fillId="0" borderId="6" xfId="0" applyNumberFormat="1" applyFont="1" applyFill="1" applyBorder="1" applyAlignment="1">
      <alignment horizontal="right"/>
    </xf>
    <xf numFmtId="4" fontId="14" fillId="0" borderId="6" xfId="0" applyNumberFormat="1" applyFont="1" applyFill="1" applyBorder="1"/>
    <xf numFmtId="4" fontId="14" fillId="0" borderId="0" xfId="0" applyNumberFormat="1" applyFont="1" applyFill="1" applyBorder="1"/>
    <xf numFmtId="0" fontId="18" fillId="0" borderId="21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37" fillId="0" borderId="0" xfId="0" applyFont="1" applyFill="1" applyBorder="1"/>
    <xf numFmtId="4" fontId="18" fillId="0" borderId="31" xfId="0" applyNumberFormat="1" applyFont="1" applyFill="1" applyBorder="1"/>
    <xf numFmtId="0" fontId="17" fillId="0" borderId="32" xfId="0" applyFont="1" applyFill="1" applyBorder="1"/>
    <xf numFmtId="1" fontId="17" fillId="0" borderId="32" xfId="0" applyNumberFormat="1" applyFont="1" applyFill="1" applyBorder="1"/>
    <xf numFmtId="4" fontId="18" fillId="0" borderId="32" xfId="0" applyNumberFormat="1" applyFont="1" applyFill="1" applyBorder="1"/>
    <xf numFmtId="0" fontId="18" fillId="0" borderId="1" xfId="0" applyFont="1" applyFill="1" applyBorder="1" applyAlignment="1">
      <alignment wrapText="1"/>
    </xf>
    <xf numFmtId="1" fontId="18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left" vertical="center"/>
    </xf>
    <xf numFmtId="1" fontId="17" fillId="0" borderId="33" xfId="0" applyNumberFormat="1" applyFont="1" applyFill="1" applyBorder="1"/>
    <xf numFmtId="0" fontId="20" fillId="0" borderId="34" xfId="0" applyFont="1" applyBorder="1"/>
    <xf numFmtId="1" fontId="17" fillId="0" borderId="35" xfId="0" applyNumberFormat="1" applyFont="1" applyBorder="1"/>
    <xf numFmtId="0" fontId="17" fillId="0" borderId="31" xfId="0" applyFont="1" applyFill="1" applyBorder="1" applyAlignment="1">
      <alignment wrapText="1"/>
    </xf>
    <xf numFmtId="4" fontId="17" fillId="0" borderId="31" xfId="0" applyNumberFormat="1" applyFont="1" applyBorder="1"/>
    <xf numFmtId="0" fontId="17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8" fillId="0" borderId="2" xfId="0" applyFont="1" applyFill="1" applyBorder="1" applyAlignment="1">
      <alignment wrapText="1"/>
    </xf>
    <xf numFmtId="0" fontId="38" fillId="0" borderId="0" xfId="0" applyFont="1" applyBorder="1"/>
    <xf numFmtId="0" fontId="10" fillId="0" borderId="1" xfId="0" applyFont="1" applyBorder="1" applyAlignment="1">
      <alignment horizontal="left" vertical="center" wrapText="1"/>
    </xf>
    <xf numFmtId="4" fontId="17" fillId="0" borderId="6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7" fillId="0" borderId="6" xfId="0" applyNumberFormat="1" applyFont="1" applyFill="1" applyBorder="1"/>
    <xf numFmtId="0" fontId="17" fillId="0" borderId="6" xfId="0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left"/>
    </xf>
    <xf numFmtId="0" fontId="10" fillId="0" borderId="3" xfId="0" applyFont="1" applyBorder="1"/>
    <xf numFmtId="0" fontId="10" fillId="0" borderId="7" xfId="0" applyFont="1" applyBorder="1"/>
    <xf numFmtId="0" fontId="0" fillId="0" borderId="36" xfId="0" applyBorder="1"/>
    <xf numFmtId="1" fontId="17" fillId="0" borderId="36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0" fillId="0" borderId="32" xfId="0" applyBorder="1" applyAlignment="1">
      <alignment horizontal="center"/>
    </xf>
    <xf numFmtId="0" fontId="35" fillId="0" borderId="36" xfId="0" applyFont="1" applyBorder="1"/>
    <xf numFmtId="0" fontId="36" fillId="0" borderId="36" xfId="0" applyFont="1" applyBorder="1"/>
    <xf numFmtId="0" fontId="0" fillId="0" borderId="36" xfId="0" applyBorder="1" applyAlignment="1">
      <alignment wrapText="1"/>
    </xf>
    <xf numFmtId="0" fontId="13" fillId="0" borderId="37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3" fillId="0" borderId="36" xfId="0" applyFont="1" applyBorder="1" applyAlignment="1">
      <alignment horizontal="center"/>
    </xf>
    <xf numFmtId="1" fontId="17" fillId="0" borderId="36" xfId="0" applyNumberFormat="1" applyFont="1" applyFill="1" applyBorder="1"/>
    <xf numFmtId="1" fontId="17" fillId="0" borderId="36" xfId="0" applyNumberFormat="1" applyFont="1" applyFill="1" applyBorder="1" applyAlignment="1">
      <alignment wrapText="1"/>
    </xf>
    <xf numFmtId="4" fontId="17" fillId="0" borderId="36" xfId="0" applyNumberFormat="1" applyFont="1" applyFill="1" applyBorder="1"/>
    <xf numFmtId="0" fontId="13" fillId="0" borderId="36" xfId="0" applyFont="1" applyFill="1" applyBorder="1" applyAlignment="1">
      <alignment horizontal="center"/>
    </xf>
    <xf numFmtId="0" fontId="39" fillId="0" borderId="36" xfId="0" applyFont="1" applyFill="1" applyBorder="1" applyAlignment="1">
      <alignment horizontal="left"/>
    </xf>
    <xf numFmtId="0" fontId="18" fillId="0" borderId="36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4" fontId="16" fillId="0" borderId="6" xfId="0" applyNumberFormat="1" applyFont="1" applyFill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3" fillId="0" borderId="2" xfId="0" applyFont="1" applyFill="1" applyBorder="1"/>
    <xf numFmtId="4" fontId="14" fillId="0" borderId="2" xfId="0" applyNumberFormat="1" applyFont="1" applyFill="1" applyBorder="1"/>
    <xf numFmtId="0" fontId="13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0" fillId="0" borderId="36" xfId="0" applyFill="1" applyBorder="1"/>
    <xf numFmtId="4" fontId="14" fillId="0" borderId="36" xfId="0" applyNumberFormat="1" applyFont="1" applyFill="1" applyBorder="1"/>
    <xf numFmtId="0" fontId="0" fillId="0" borderId="0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/>
    <xf numFmtId="4" fontId="1" fillId="0" borderId="16" xfId="0" applyNumberFormat="1" applyFont="1" applyFill="1" applyBorder="1"/>
    <xf numFmtId="4" fontId="16" fillId="0" borderId="1" xfId="0" applyNumberFormat="1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right" wrapText="1"/>
    </xf>
    <xf numFmtId="4" fontId="0" fillId="2" borderId="6" xfId="0" applyNumberFormat="1" applyFill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right"/>
    </xf>
    <xf numFmtId="0" fontId="0" fillId="4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4" fontId="0" fillId="0" borderId="13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6" fillId="0" borderId="15" xfId="0" applyFont="1" applyBorder="1" applyAlignment="1">
      <alignment horizontal="center" shrinkToFit="1"/>
    </xf>
    <xf numFmtId="0" fontId="13" fillId="0" borderId="36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9" xfId="0" applyNumberFormat="1" applyFont="1" applyBorder="1" applyAlignment="1">
      <alignment horizontal="right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58ED5"/>
      <rgbColor rgb="009999FF"/>
      <rgbColor rgb="00953735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84807"/>
      <rgbColor rgb="00993366"/>
      <rgbColor rgb="00333399"/>
      <rgbColor rgb="0063252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5</xdr:row>
      <xdr:rowOff>152400</xdr:rowOff>
    </xdr:from>
    <xdr:to>
      <xdr:col>11</xdr:col>
      <xdr:colOff>200025</xdr:colOff>
      <xdr:row>21</xdr:row>
      <xdr:rowOff>161925</xdr:rowOff>
    </xdr:to>
    <xdr:sp macro="" textlink="">
      <xdr:nvSpPr>
        <xdr:cNvPr id="4489" name="Nawias klamrowy zamykający 2">
          <a:extLst>
            <a:ext uri="{FF2B5EF4-FFF2-40B4-BE49-F238E27FC236}">
              <a16:creationId xmlns:a16="http://schemas.microsoft.com/office/drawing/2014/main" id="{00000000-0008-0000-0300-000089110000}"/>
            </a:ext>
          </a:extLst>
        </xdr:cNvPr>
        <xdr:cNvSpPr>
          <a:spLocks/>
        </xdr:cNvSpPr>
      </xdr:nvSpPr>
      <xdr:spPr bwMode="auto">
        <a:xfrm>
          <a:off x="11344275" y="1866900"/>
          <a:ext cx="123825" cy="317182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21</xdr:row>
      <xdr:rowOff>161925</xdr:rowOff>
    </xdr:from>
    <xdr:to>
      <xdr:col>11</xdr:col>
      <xdr:colOff>104775</xdr:colOff>
      <xdr:row>28</xdr:row>
      <xdr:rowOff>161925</xdr:rowOff>
    </xdr:to>
    <xdr:sp macro="" textlink="">
      <xdr:nvSpPr>
        <xdr:cNvPr id="4490" name="Nawias klamrowy zamykający 3">
          <a:extLst>
            <a:ext uri="{FF2B5EF4-FFF2-40B4-BE49-F238E27FC236}">
              <a16:creationId xmlns:a16="http://schemas.microsoft.com/office/drawing/2014/main" id="{00000000-0008-0000-0300-00008A110000}"/>
            </a:ext>
          </a:extLst>
        </xdr:cNvPr>
        <xdr:cNvSpPr>
          <a:spLocks/>
        </xdr:cNvSpPr>
      </xdr:nvSpPr>
      <xdr:spPr bwMode="auto">
        <a:xfrm>
          <a:off x="11334750" y="5038725"/>
          <a:ext cx="38100" cy="151447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28</xdr:row>
      <xdr:rowOff>161925</xdr:rowOff>
    </xdr:from>
    <xdr:to>
      <xdr:col>11</xdr:col>
      <xdr:colOff>114300</xdr:colOff>
      <xdr:row>38</xdr:row>
      <xdr:rowOff>161925</xdr:rowOff>
    </xdr:to>
    <xdr:sp macro="" textlink="">
      <xdr:nvSpPr>
        <xdr:cNvPr id="4491" name="Nawias klamrowy zamykający 4">
          <a:extLst>
            <a:ext uri="{FF2B5EF4-FFF2-40B4-BE49-F238E27FC236}">
              <a16:creationId xmlns:a16="http://schemas.microsoft.com/office/drawing/2014/main" id="{00000000-0008-0000-0300-00008B110000}"/>
            </a:ext>
          </a:extLst>
        </xdr:cNvPr>
        <xdr:cNvSpPr>
          <a:spLocks/>
        </xdr:cNvSpPr>
      </xdr:nvSpPr>
      <xdr:spPr bwMode="auto">
        <a:xfrm>
          <a:off x="11344275" y="6553200"/>
          <a:ext cx="38100" cy="191452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10</xdr:col>
      <xdr:colOff>609600</xdr:colOff>
      <xdr:row>47</xdr:row>
      <xdr:rowOff>19050</xdr:rowOff>
    </xdr:from>
    <xdr:to>
      <xdr:col>11</xdr:col>
      <xdr:colOff>76200</xdr:colOff>
      <xdr:row>102</xdr:row>
      <xdr:rowOff>171450</xdr:rowOff>
    </xdr:to>
    <xdr:sp macro="" textlink="">
      <xdr:nvSpPr>
        <xdr:cNvPr id="4492" name="Nawias klamrowy zamykający 5">
          <a:extLst>
            <a:ext uri="{FF2B5EF4-FFF2-40B4-BE49-F238E27FC236}">
              <a16:creationId xmlns:a16="http://schemas.microsoft.com/office/drawing/2014/main" id="{00000000-0008-0000-0300-00008C110000}"/>
            </a:ext>
          </a:extLst>
        </xdr:cNvPr>
        <xdr:cNvSpPr>
          <a:spLocks/>
        </xdr:cNvSpPr>
      </xdr:nvSpPr>
      <xdr:spPr bwMode="auto">
        <a:xfrm flipH="1">
          <a:off x="11249025" y="13163550"/>
          <a:ext cx="95250" cy="10839450"/>
        </a:xfrm>
        <a:prstGeom prst="rightBrace">
          <a:avLst>
            <a:gd name="adj1" fmla="val -214748292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102</xdr:row>
      <xdr:rowOff>171450</xdr:rowOff>
    </xdr:from>
    <xdr:to>
      <xdr:col>11</xdr:col>
      <xdr:colOff>133350</xdr:colOff>
      <xdr:row>154</xdr:row>
      <xdr:rowOff>161925</xdr:rowOff>
    </xdr:to>
    <xdr:sp macro="" textlink="">
      <xdr:nvSpPr>
        <xdr:cNvPr id="4493" name="Nawias klamrowy zamykający 6">
          <a:extLst>
            <a:ext uri="{FF2B5EF4-FFF2-40B4-BE49-F238E27FC236}">
              <a16:creationId xmlns:a16="http://schemas.microsoft.com/office/drawing/2014/main" id="{00000000-0008-0000-0300-00008D110000}"/>
            </a:ext>
          </a:extLst>
        </xdr:cNvPr>
        <xdr:cNvSpPr>
          <a:spLocks/>
        </xdr:cNvSpPr>
      </xdr:nvSpPr>
      <xdr:spPr bwMode="auto">
        <a:xfrm>
          <a:off x="11353800" y="24003000"/>
          <a:ext cx="47625" cy="9906000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11</xdr:col>
      <xdr:colOff>38100</xdr:colOff>
      <xdr:row>39</xdr:row>
      <xdr:rowOff>9525</xdr:rowOff>
    </xdr:from>
    <xdr:to>
      <xdr:col>11</xdr:col>
      <xdr:colOff>85725</xdr:colOff>
      <xdr:row>46</xdr:row>
      <xdr:rowOff>676275</xdr:rowOff>
    </xdr:to>
    <xdr:sp macro="" textlink="">
      <xdr:nvSpPr>
        <xdr:cNvPr id="4494" name="Nawias klamrowy zamykający 4">
          <a:extLst>
            <a:ext uri="{FF2B5EF4-FFF2-40B4-BE49-F238E27FC236}">
              <a16:creationId xmlns:a16="http://schemas.microsoft.com/office/drawing/2014/main" id="{00000000-0008-0000-0300-00008E110000}"/>
            </a:ext>
          </a:extLst>
        </xdr:cNvPr>
        <xdr:cNvSpPr>
          <a:spLocks/>
        </xdr:cNvSpPr>
      </xdr:nvSpPr>
      <xdr:spPr bwMode="auto">
        <a:xfrm flipH="1">
          <a:off x="11306175" y="8505825"/>
          <a:ext cx="47625" cy="4543425"/>
        </a:xfrm>
        <a:prstGeom prst="rightBrace">
          <a:avLst>
            <a:gd name="adj1" fmla="val -2061538792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63</xdr:row>
      <xdr:rowOff>161925</xdr:rowOff>
    </xdr:from>
    <xdr:to>
      <xdr:col>7</xdr:col>
      <xdr:colOff>114300</xdr:colOff>
      <xdr:row>102</xdr:row>
      <xdr:rowOff>171450</xdr:rowOff>
    </xdr:to>
    <xdr:sp macro="" textlink="">
      <xdr:nvSpPr>
        <xdr:cNvPr id="5433" name="Nawias klamrowy zamykający 5">
          <a:extLst>
            <a:ext uri="{FF2B5EF4-FFF2-40B4-BE49-F238E27FC236}">
              <a16:creationId xmlns:a16="http://schemas.microsoft.com/office/drawing/2014/main" id="{00000000-0008-0000-0400-000039150000}"/>
            </a:ext>
          </a:extLst>
        </xdr:cNvPr>
        <xdr:cNvSpPr>
          <a:spLocks/>
        </xdr:cNvSpPr>
      </xdr:nvSpPr>
      <xdr:spPr bwMode="auto">
        <a:xfrm>
          <a:off x="8734425" y="11468100"/>
          <a:ext cx="38100" cy="713422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15</xdr:row>
      <xdr:rowOff>190500</xdr:rowOff>
    </xdr:from>
    <xdr:to>
      <xdr:col>7</xdr:col>
      <xdr:colOff>104775</xdr:colOff>
      <xdr:row>60</xdr:row>
      <xdr:rowOff>180975</xdr:rowOff>
    </xdr:to>
    <xdr:sp macro="" textlink="">
      <xdr:nvSpPr>
        <xdr:cNvPr id="5434" name="Nawias klamrowy zamykający 6">
          <a:extLst>
            <a:ext uri="{FF2B5EF4-FFF2-40B4-BE49-F238E27FC236}">
              <a16:creationId xmlns:a16="http://schemas.microsoft.com/office/drawing/2014/main" id="{00000000-0008-0000-0400-00003A150000}"/>
            </a:ext>
          </a:extLst>
        </xdr:cNvPr>
        <xdr:cNvSpPr>
          <a:spLocks/>
        </xdr:cNvSpPr>
      </xdr:nvSpPr>
      <xdr:spPr bwMode="auto">
        <a:xfrm>
          <a:off x="8724900" y="3533775"/>
          <a:ext cx="38100" cy="7362825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7</xdr:col>
      <xdr:colOff>114300</xdr:colOff>
      <xdr:row>2</xdr:row>
      <xdr:rowOff>314325</xdr:rowOff>
    </xdr:from>
    <xdr:to>
      <xdr:col>7</xdr:col>
      <xdr:colOff>161925</xdr:colOff>
      <xdr:row>9</xdr:row>
      <xdr:rowOff>171450</xdr:rowOff>
    </xdr:to>
    <xdr:sp macro="" textlink="">
      <xdr:nvSpPr>
        <xdr:cNvPr id="5435" name="Nawias klamrowy zamykający 7">
          <a:extLst>
            <a:ext uri="{FF2B5EF4-FFF2-40B4-BE49-F238E27FC236}">
              <a16:creationId xmlns:a16="http://schemas.microsoft.com/office/drawing/2014/main" id="{00000000-0008-0000-0400-00003B150000}"/>
            </a:ext>
          </a:extLst>
        </xdr:cNvPr>
        <xdr:cNvSpPr>
          <a:spLocks/>
        </xdr:cNvSpPr>
      </xdr:nvSpPr>
      <xdr:spPr bwMode="auto">
        <a:xfrm>
          <a:off x="8772525" y="695325"/>
          <a:ext cx="47625" cy="1676400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  <xdr:twoCellAnchor>
    <xdr:from>
      <xdr:col>7</xdr:col>
      <xdr:colOff>114300</xdr:colOff>
      <xdr:row>9</xdr:row>
      <xdr:rowOff>180975</xdr:rowOff>
    </xdr:from>
    <xdr:to>
      <xdr:col>7</xdr:col>
      <xdr:colOff>161925</xdr:colOff>
      <xdr:row>15</xdr:row>
      <xdr:rowOff>180975</xdr:rowOff>
    </xdr:to>
    <xdr:sp macro="" textlink="">
      <xdr:nvSpPr>
        <xdr:cNvPr id="5436" name="Nawias klamrowy zamykający 8">
          <a:extLst>
            <a:ext uri="{FF2B5EF4-FFF2-40B4-BE49-F238E27FC236}">
              <a16:creationId xmlns:a16="http://schemas.microsoft.com/office/drawing/2014/main" id="{00000000-0008-0000-0400-00003C150000}"/>
            </a:ext>
          </a:extLst>
        </xdr:cNvPr>
        <xdr:cNvSpPr>
          <a:spLocks/>
        </xdr:cNvSpPr>
      </xdr:nvSpPr>
      <xdr:spPr bwMode="auto">
        <a:xfrm>
          <a:off x="8772525" y="2381250"/>
          <a:ext cx="47625" cy="1143000"/>
        </a:xfrm>
        <a:prstGeom prst="rightBrace">
          <a:avLst>
            <a:gd name="adj1" fmla="val 0"/>
            <a:gd name="adj2" fmla="val 50000"/>
          </a:avLst>
        </a:prstGeom>
        <a:noFill/>
        <a:ln w="9360">
          <a:solidFill>
            <a:srgbClr val="4A7EB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B4" workbookViewId="0">
      <selection activeCell="F22" sqref="F22"/>
    </sheetView>
  </sheetViews>
  <sheetFormatPr defaultColWidth="9.42578125" defaultRowHeight="12.75"/>
  <cols>
    <col min="3" max="3" width="17" customWidth="1"/>
    <col min="4" max="4" width="17.140625" style="1" customWidth="1"/>
    <col min="5" max="5" width="15.140625" customWidth="1"/>
    <col min="6" max="6" width="15.5703125" customWidth="1"/>
    <col min="7" max="7" width="12.5703125" customWidth="1"/>
    <col min="8" max="8" width="10.7109375" customWidth="1"/>
    <col min="9" max="9" width="14.28515625" customWidth="1"/>
  </cols>
  <sheetData>
    <row r="1" spans="1:11" ht="12.75" customHeight="1">
      <c r="A1" s="391" t="s">
        <v>0</v>
      </c>
      <c r="B1" s="391"/>
      <c r="C1" s="391"/>
      <c r="D1" s="391"/>
      <c r="E1" s="2"/>
      <c r="F1" s="2"/>
      <c r="G1" s="2"/>
      <c r="H1" s="2"/>
      <c r="I1" s="2"/>
      <c r="J1" s="2"/>
    </row>
    <row r="2" spans="1:11" ht="15">
      <c r="A2" s="391"/>
      <c r="B2" s="391"/>
      <c r="C2" s="391"/>
      <c r="D2" s="391"/>
      <c r="E2" s="2"/>
      <c r="F2" s="2"/>
      <c r="G2" s="2"/>
      <c r="H2" s="2"/>
      <c r="I2" s="2"/>
      <c r="J2" s="2"/>
    </row>
    <row r="3" spans="1:11" ht="15">
      <c r="A3" s="3"/>
      <c r="B3" s="3"/>
      <c r="C3" s="3"/>
      <c r="D3" s="4"/>
      <c r="E3" s="2"/>
      <c r="F3" s="2"/>
      <c r="G3" s="2"/>
      <c r="H3" s="2"/>
      <c r="I3" s="2"/>
      <c r="J3" s="2"/>
    </row>
    <row r="4" spans="1:11" ht="15" customHeight="1">
      <c r="A4" s="392" t="s">
        <v>1</v>
      </c>
      <c r="B4" s="392"/>
      <c r="C4" s="392"/>
      <c r="D4" s="5"/>
      <c r="E4" s="393" t="s">
        <v>2</v>
      </c>
      <c r="F4" s="393"/>
      <c r="G4" s="394" t="s">
        <v>3</v>
      </c>
      <c r="H4" s="395" t="s">
        <v>4</v>
      </c>
      <c r="I4" s="398" t="s">
        <v>5</v>
      </c>
      <c r="J4" s="399" t="s">
        <v>6</v>
      </c>
      <c r="K4" s="388" t="s">
        <v>4</v>
      </c>
    </row>
    <row r="5" spans="1:11" ht="14.25" customHeight="1">
      <c r="A5" s="392"/>
      <c r="B5" s="392"/>
      <c r="C5" s="392"/>
      <c r="D5" s="389">
        <v>246643.61</v>
      </c>
      <c r="E5" s="6" t="s">
        <v>7</v>
      </c>
      <c r="F5" s="6" t="s">
        <v>8</v>
      </c>
      <c r="G5" s="394"/>
      <c r="H5" s="395"/>
      <c r="I5" s="398"/>
      <c r="J5" s="399"/>
      <c r="K5" s="388"/>
    </row>
    <row r="6" spans="1:11" ht="15.75" customHeight="1">
      <c r="A6" s="7"/>
      <c r="B6" s="8"/>
      <c r="C6" s="8"/>
      <c r="D6" s="389"/>
      <c r="E6" s="9">
        <f>E8+E9+E13</f>
        <v>17415.07</v>
      </c>
      <c r="F6" s="9">
        <f>SUM(F8:F13)</f>
        <v>229228.54</v>
      </c>
      <c r="G6" s="10">
        <v>1187.94</v>
      </c>
      <c r="H6" s="395"/>
      <c r="I6" s="11">
        <v>66963</v>
      </c>
      <c r="J6" s="12">
        <v>322.52</v>
      </c>
      <c r="K6" s="388"/>
    </row>
    <row r="7" spans="1:11">
      <c r="A7" s="13" t="s">
        <v>9</v>
      </c>
      <c r="B7" s="14"/>
      <c r="C7" s="15"/>
      <c r="D7" s="390">
        <v>114628.75</v>
      </c>
      <c r="E7" s="16"/>
      <c r="F7" s="16"/>
      <c r="G7" s="17"/>
      <c r="H7" s="18"/>
      <c r="I7" s="19"/>
      <c r="J7" s="20"/>
      <c r="K7" s="20"/>
    </row>
    <row r="8" spans="1:11">
      <c r="A8" s="21" t="s">
        <v>10</v>
      </c>
      <c r="B8" s="22"/>
      <c r="C8" s="23"/>
      <c r="D8" s="390"/>
      <c r="E8" s="24">
        <v>6689.33</v>
      </c>
      <c r="F8" s="24">
        <f>D7-E8</f>
        <v>107939.42</v>
      </c>
      <c r="G8" s="25">
        <f>D7/D5*G6</f>
        <v>552.10056840718482</v>
      </c>
      <c r="H8" s="26" t="s">
        <v>11</v>
      </c>
      <c r="I8" s="27" t="s">
        <v>12</v>
      </c>
      <c r="J8" s="28"/>
      <c r="K8" s="28"/>
    </row>
    <row r="9" spans="1:11">
      <c r="A9" s="29" t="s">
        <v>13</v>
      </c>
      <c r="B9" s="30"/>
      <c r="C9" s="31"/>
      <c r="D9" s="32">
        <v>87941.21</v>
      </c>
      <c r="E9" s="33">
        <v>4548.6899999999996</v>
      </c>
      <c r="F9" s="24">
        <v>83392.52</v>
      </c>
      <c r="G9" s="25">
        <f>D9/D5*G6</f>
        <v>423.56208217760036</v>
      </c>
      <c r="H9" s="26" t="s">
        <v>14</v>
      </c>
      <c r="I9" s="34" t="s">
        <v>12</v>
      </c>
      <c r="J9" s="35"/>
      <c r="K9" s="35"/>
    </row>
    <row r="10" spans="1:11">
      <c r="A10" s="29" t="s">
        <v>15</v>
      </c>
      <c r="B10" s="30"/>
      <c r="C10" s="31"/>
      <c r="D10" s="32">
        <v>20717.62</v>
      </c>
      <c r="E10" s="36" t="s">
        <v>12</v>
      </c>
      <c r="F10" s="24">
        <v>20717.62</v>
      </c>
      <c r="G10" s="25">
        <v>99.79</v>
      </c>
      <c r="H10" s="26" t="s">
        <v>16</v>
      </c>
      <c r="I10" s="34" t="s">
        <v>12</v>
      </c>
      <c r="J10" s="35"/>
      <c r="K10" s="35"/>
    </row>
    <row r="11" spans="1:11">
      <c r="A11" s="29" t="s">
        <v>17</v>
      </c>
      <c r="B11" s="30"/>
      <c r="C11" s="31"/>
      <c r="D11" s="32">
        <v>4978.26</v>
      </c>
      <c r="E11" s="36" t="s">
        <v>12</v>
      </c>
      <c r="F11" s="24">
        <v>4978.26</v>
      </c>
      <c r="G11" s="25">
        <f>D11/D5*G6</f>
        <v>23.977406851935068</v>
      </c>
      <c r="H11" s="26" t="s">
        <v>18</v>
      </c>
      <c r="I11" s="37">
        <v>66963</v>
      </c>
      <c r="J11" s="35">
        <v>322.52</v>
      </c>
      <c r="K11" s="35" t="s">
        <v>18</v>
      </c>
    </row>
    <row r="12" spans="1:11">
      <c r="A12" s="29" t="s">
        <v>19</v>
      </c>
      <c r="B12" s="30"/>
      <c r="C12" s="31"/>
      <c r="D12" s="32">
        <v>8612.43</v>
      </c>
      <c r="E12" s="36" t="s">
        <v>12</v>
      </c>
      <c r="F12" s="24">
        <v>8612.43</v>
      </c>
      <c r="G12" s="25">
        <f>D12/D5*G6</f>
        <v>41.481107474059442</v>
      </c>
      <c r="H12" s="26" t="s">
        <v>20</v>
      </c>
      <c r="I12" s="34" t="s">
        <v>12</v>
      </c>
      <c r="J12" s="35"/>
      <c r="K12" s="35"/>
    </row>
    <row r="13" spans="1:11">
      <c r="A13" s="29" t="s">
        <v>21</v>
      </c>
      <c r="B13" s="30"/>
      <c r="C13" s="31"/>
      <c r="D13" s="32">
        <v>9765.34</v>
      </c>
      <c r="E13" s="33">
        <v>6177.05</v>
      </c>
      <c r="F13" s="24">
        <f>D13-E13</f>
        <v>3588.29</v>
      </c>
      <c r="G13" s="25">
        <f>D13/D5*G6</f>
        <v>47.03400992063002</v>
      </c>
      <c r="H13" s="26" t="s">
        <v>11</v>
      </c>
      <c r="I13" s="34" t="s">
        <v>12</v>
      </c>
      <c r="J13" s="35"/>
      <c r="K13" s="35"/>
    </row>
    <row r="16" spans="1:11" ht="15.75">
      <c r="A16" s="38" t="s">
        <v>22</v>
      </c>
      <c r="B16" s="39"/>
      <c r="C16" s="40"/>
      <c r="D16" s="41">
        <f>SUM(D17:D22)</f>
        <v>145657.47999999998</v>
      </c>
      <c r="E16" s="42">
        <v>701.54</v>
      </c>
      <c r="F16" s="43" t="s">
        <v>23</v>
      </c>
      <c r="G16" s="44"/>
      <c r="H16" s="44"/>
    </row>
    <row r="17" spans="1:8">
      <c r="A17" s="45" t="s">
        <v>9</v>
      </c>
      <c r="B17" s="46"/>
      <c r="C17" s="47"/>
      <c r="D17" s="396">
        <v>83504.2</v>
      </c>
      <c r="E17" s="396">
        <v>402.18</v>
      </c>
      <c r="F17" s="397" t="s">
        <v>11</v>
      </c>
      <c r="G17" s="44"/>
      <c r="H17" s="44"/>
    </row>
    <row r="18" spans="1:8">
      <c r="A18" s="21" t="s">
        <v>10</v>
      </c>
      <c r="B18" s="22"/>
      <c r="C18" s="23"/>
      <c r="D18" s="396"/>
      <c r="E18" s="396"/>
      <c r="F18" s="397"/>
      <c r="G18" s="44"/>
      <c r="H18" s="44"/>
    </row>
    <row r="19" spans="1:8">
      <c r="A19" s="29" t="s">
        <v>13</v>
      </c>
      <c r="B19" s="30"/>
      <c r="C19" s="31"/>
      <c r="D19" s="49">
        <v>41084.85</v>
      </c>
      <c r="E19" s="48">
        <f>D19/D16*E16</f>
        <v>197.87974959473416</v>
      </c>
      <c r="F19" s="43" t="s">
        <v>14</v>
      </c>
      <c r="G19" s="44"/>
      <c r="H19" s="44"/>
    </row>
    <row r="20" spans="1:8">
      <c r="A20" s="29" t="s">
        <v>15</v>
      </c>
      <c r="B20" s="30"/>
      <c r="C20" s="31"/>
      <c r="D20" s="49">
        <v>16223.43</v>
      </c>
      <c r="E20" s="48">
        <f>D20/D16*E16</f>
        <v>78.138006247258986</v>
      </c>
      <c r="F20" s="43" t="s">
        <v>16</v>
      </c>
      <c r="G20" s="44"/>
      <c r="H20" s="44"/>
    </row>
    <row r="21" spans="1:8">
      <c r="A21" s="29" t="s">
        <v>17</v>
      </c>
      <c r="B21" s="30"/>
      <c r="C21" s="31"/>
      <c r="D21" s="49">
        <v>579</v>
      </c>
      <c r="E21" s="48">
        <f>D21/D16*E16</f>
        <v>2.7886769701082295</v>
      </c>
      <c r="F21" s="43" t="s">
        <v>18</v>
      </c>
      <c r="G21" s="44"/>
      <c r="H21" s="44"/>
    </row>
    <row r="22" spans="1:8">
      <c r="A22" s="29" t="s">
        <v>19</v>
      </c>
      <c r="B22" s="30"/>
      <c r="C22" s="31"/>
      <c r="D22" s="49">
        <v>4266</v>
      </c>
      <c r="E22" s="48">
        <f>D22/D16*E16</f>
        <v>20.546625137274106</v>
      </c>
      <c r="F22" s="43" t="s">
        <v>20</v>
      </c>
      <c r="G22" s="44"/>
      <c r="H22" s="44"/>
    </row>
    <row r="23" spans="1:8">
      <c r="A23" s="29" t="s">
        <v>21</v>
      </c>
      <c r="B23" s="30"/>
      <c r="C23" s="31"/>
      <c r="D23" s="49">
        <v>0</v>
      </c>
      <c r="E23" s="48">
        <v>0</v>
      </c>
      <c r="F23" s="43" t="s">
        <v>12</v>
      </c>
      <c r="G23" s="44"/>
      <c r="H23" s="44"/>
    </row>
    <row r="25" spans="1:8">
      <c r="D25" s="36" t="s">
        <v>24</v>
      </c>
      <c r="E25" s="50" t="s">
        <v>6</v>
      </c>
    </row>
    <row r="26" spans="1:8">
      <c r="D26" s="33">
        <v>145657</v>
      </c>
      <c r="E26" s="33">
        <f>D26/D30*E30</f>
        <v>701.54417839015991</v>
      </c>
      <c r="F26" s="1"/>
      <c r="G26" s="1"/>
      <c r="H26" s="1"/>
    </row>
    <row r="27" spans="1:8">
      <c r="D27" s="33">
        <v>229228</v>
      </c>
      <c r="E27" s="33">
        <f>D27/D30*E30</f>
        <v>1104.0565776036824</v>
      </c>
      <c r="F27" s="1"/>
      <c r="G27" s="1"/>
      <c r="H27" s="1"/>
    </row>
    <row r="28" spans="1:8">
      <c r="D28" s="33">
        <v>17415</v>
      </c>
      <c r="E28" s="33">
        <f>D28/D30*E30</f>
        <v>83.877821640323731</v>
      </c>
      <c r="F28" s="1"/>
      <c r="G28" s="1"/>
      <c r="H28" s="1"/>
    </row>
    <row r="29" spans="1:8">
      <c r="D29" s="33">
        <v>66963</v>
      </c>
      <c r="E29" s="33">
        <f>D29/D30*E30</f>
        <v>322.52142236583393</v>
      </c>
      <c r="F29" s="1"/>
      <c r="G29" s="1"/>
      <c r="H29" s="1"/>
    </row>
    <row r="30" spans="1:8" ht="15">
      <c r="D30" s="51">
        <f>SUM(D26:D29)</f>
        <v>459263</v>
      </c>
      <c r="E30" s="51">
        <v>2212</v>
      </c>
      <c r="F30" s="1"/>
      <c r="G30" s="1"/>
      <c r="H30" s="1"/>
    </row>
  </sheetData>
  <sheetProtection selectLockedCells="1" selectUnlockedCells="1"/>
  <mergeCells count="13">
    <mergeCell ref="D17:D18"/>
    <mergeCell ref="E17:E18"/>
    <mergeCell ref="F17:F18"/>
    <mergeCell ref="I4:I5"/>
    <mergeCell ref="J4:J5"/>
    <mergeCell ref="K4:K6"/>
    <mergeCell ref="D5:D6"/>
    <mergeCell ref="D7:D8"/>
    <mergeCell ref="A1:D2"/>
    <mergeCell ref="A4:C5"/>
    <mergeCell ref="E4:F4"/>
    <mergeCell ref="G4:G5"/>
    <mergeCell ref="H4:H6"/>
  </mergeCells>
  <pageMargins left="0.7" right="0.7" top="0.75" bottom="0.75" header="0.51180555555555551" footer="0.51180555555555551"/>
  <pageSetup paperSize="9" scale="90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19" sqref="A19"/>
    </sheetView>
  </sheetViews>
  <sheetFormatPr defaultRowHeight="12.75"/>
  <cols>
    <col min="1" max="1" width="68.5703125" customWidth="1"/>
    <col min="3" max="3" width="12" customWidth="1"/>
  </cols>
  <sheetData>
    <row r="1" spans="1:3" ht="13.5" customHeight="1">
      <c r="B1" t="s">
        <v>455</v>
      </c>
    </row>
    <row r="3" spans="1:3">
      <c r="A3" s="357" t="s">
        <v>447</v>
      </c>
      <c r="B3" s="430" t="s">
        <v>448</v>
      </c>
      <c r="C3" s="430" t="s">
        <v>449</v>
      </c>
    </row>
    <row r="4" spans="1:3">
      <c r="A4" s="353" t="s">
        <v>450</v>
      </c>
      <c r="B4" s="430"/>
      <c r="C4" s="430"/>
    </row>
    <row r="5" spans="1:3">
      <c r="A5" s="353" t="s">
        <v>451</v>
      </c>
      <c r="B5" s="430"/>
      <c r="C5" s="430"/>
    </row>
    <row r="6" spans="1:3">
      <c r="A6" s="353" t="s">
        <v>452</v>
      </c>
      <c r="B6" s="430"/>
      <c r="C6" s="430"/>
    </row>
    <row r="7" spans="1:3">
      <c r="A7" s="353" t="s">
        <v>453</v>
      </c>
      <c r="B7" s="430"/>
      <c r="C7" s="430"/>
    </row>
    <row r="8" spans="1:3">
      <c r="A8" s="353" t="s">
        <v>454</v>
      </c>
      <c r="B8" s="430"/>
      <c r="C8" s="430"/>
    </row>
  </sheetData>
  <mergeCells count="2">
    <mergeCell ref="B3:B8"/>
    <mergeCell ref="C3:C8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workbookViewId="0">
      <selection activeCell="D11" sqref="D11"/>
    </sheetView>
  </sheetViews>
  <sheetFormatPr defaultColWidth="9.42578125" defaultRowHeight="12.75"/>
  <cols>
    <col min="1" max="1" width="11.42578125" customWidth="1"/>
    <col min="2" max="4" width="16.28515625" customWidth="1"/>
    <col min="5" max="6" width="0" hidden="1" customWidth="1"/>
    <col min="7" max="9" width="17.28515625" customWidth="1"/>
    <col min="10" max="12" width="13.42578125" customWidth="1"/>
    <col min="13" max="13" width="15.5703125" customWidth="1"/>
  </cols>
  <sheetData>
    <row r="2" spans="1:15" ht="47.25">
      <c r="A2" s="52"/>
      <c r="B2" s="53" t="s">
        <v>25</v>
      </c>
      <c r="C2" s="53" t="s">
        <v>26</v>
      </c>
      <c r="D2" s="53" t="s">
        <v>4</v>
      </c>
      <c r="E2" s="54" t="s">
        <v>27</v>
      </c>
      <c r="F2" s="54" t="s">
        <v>28</v>
      </c>
      <c r="G2" s="55" t="s">
        <v>29</v>
      </c>
      <c r="H2" s="55" t="s">
        <v>26</v>
      </c>
      <c r="I2" s="55" t="s">
        <v>4</v>
      </c>
      <c r="J2" s="56" t="s">
        <v>30</v>
      </c>
      <c r="K2" s="57" t="s">
        <v>31</v>
      </c>
      <c r="L2" s="57" t="s">
        <v>23</v>
      </c>
      <c r="M2" s="58" t="s">
        <v>32</v>
      </c>
      <c r="N2" s="59" t="s">
        <v>31</v>
      </c>
      <c r="O2" s="60" t="s">
        <v>23</v>
      </c>
    </row>
    <row r="3" spans="1:15" ht="35.25" customHeight="1">
      <c r="A3" s="61" t="s">
        <v>33</v>
      </c>
      <c r="B3" s="62">
        <f>SUM(B4:B10)</f>
        <v>8932436</v>
      </c>
      <c r="C3" s="62">
        <v>2771</v>
      </c>
      <c r="D3" s="62"/>
      <c r="E3" s="63">
        <f>SUM(E4:E10)</f>
        <v>150589</v>
      </c>
      <c r="F3" s="63">
        <f>SUM(F4:F10)</f>
        <v>1887448</v>
      </c>
      <c r="G3" s="64">
        <f>E3+F3</f>
        <v>2038037</v>
      </c>
      <c r="H3" s="64">
        <v>615</v>
      </c>
      <c r="I3" s="64"/>
      <c r="J3" s="65" t="s">
        <v>34</v>
      </c>
      <c r="K3" s="65">
        <v>275</v>
      </c>
      <c r="L3" s="65"/>
      <c r="M3" s="66">
        <f>SUM(M4:M10)</f>
        <v>100000</v>
      </c>
      <c r="N3" s="49">
        <v>35</v>
      </c>
      <c r="O3" s="60"/>
    </row>
    <row r="4" spans="1:15" ht="37.5" customHeight="1">
      <c r="A4" s="67" t="s">
        <v>35</v>
      </c>
      <c r="B4" s="68">
        <f>400200+254200+792400+125500</f>
        <v>1572300</v>
      </c>
      <c r="C4" s="68">
        <v>487.75</v>
      </c>
      <c r="D4" s="69" t="s">
        <v>11</v>
      </c>
      <c r="E4" s="70">
        <v>22000</v>
      </c>
      <c r="F4" s="70">
        <v>43724</v>
      </c>
      <c r="G4" s="64">
        <f>E4+F4</f>
        <v>65724</v>
      </c>
      <c r="H4" s="71">
        <f>G4/G3*H3</f>
        <v>19.832937282296641</v>
      </c>
      <c r="I4" s="72" t="s">
        <v>11</v>
      </c>
      <c r="J4" s="73" t="s">
        <v>36</v>
      </c>
      <c r="K4" s="73">
        <v>232.22</v>
      </c>
      <c r="L4" s="74" t="s">
        <v>37</v>
      </c>
      <c r="M4" s="75">
        <v>100000</v>
      </c>
      <c r="N4" s="49">
        <v>35</v>
      </c>
      <c r="O4" s="49" t="s">
        <v>11</v>
      </c>
    </row>
    <row r="5" spans="1:15" ht="33" customHeight="1">
      <c r="A5" s="67" t="s">
        <v>38</v>
      </c>
      <c r="B5" s="68">
        <f>328600+1000000+12100</f>
        <v>1340700</v>
      </c>
      <c r="C5" s="68">
        <f>B5/B3*C3</f>
        <v>415.90890771565563</v>
      </c>
      <c r="D5" s="69" t="s">
        <v>20</v>
      </c>
      <c r="E5" s="70">
        <v>2000</v>
      </c>
      <c r="F5" s="70">
        <v>20000</v>
      </c>
      <c r="G5" s="64">
        <f>E5+F5</f>
        <v>22000</v>
      </c>
      <c r="H5" s="71">
        <f>G5/G3*H3</f>
        <v>6.6387411023450502</v>
      </c>
      <c r="I5" s="72" t="s">
        <v>20</v>
      </c>
      <c r="J5" s="76">
        <v>5000</v>
      </c>
      <c r="K5" s="76">
        <v>30.55</v>
      </c>
      <c r="L5" s="74" t="s">
        <v>39</v>
      </c>
      <c r="M5" s="77" t="s">
        <v>12</v>
      </c>
      <c r="N5" s="78"/>
      <c r="O5" s="1"/>
    </row>
    <row r="6" spans="1:15" ht="24" customHeight="1">
      <c r="A6" s="67" t="s">
        <v>40</v>
      </c>
      <c r="B6" s="68">
        <v>50000</v>
      </c>
      <c r="C6" s="68">
        <f>B6/B3*C3</f>
        <v>15.510886392021169</v>
      </c>
      <c r="D6" s="69" t="s">
        <v>41</v>
      </c>
      <c r="E6" s="79">
        <v>0</v>
      </c>
      <c r="F6" s="79">
        <v>0</v>
      </c>
      <c r="G6" s="64">
        <f>E6+F6</f>
        <v>0</v>
      </c>
      <c r="H6" s="71">
        <f>G6/G5*H5</f>
        <v>0</v>
      </c>
      <c r="I6" s="72" t="s">
        <v>12</v>
      </c>
      <c r="J6" s="80" t="s">
        <v>12</v>
      </c>
      <c r="K6" s="80" t="s">
        <v>12</v>
      </c>
      <c r="L6" s="80" t="s">
        <v>12</v>
      </c>
      <c r="M6" s="77"/>
      <c r="N6" s="78"/>
      <c r="O6" s="1"/>
    </row>
    <row r="7" spans="1:15" ht="23.25" customHeight="1">
      <c r="A7" s="67" t="s">
        <v>42</v>
      </c>
      <c r="B7" s="68">
        <v>105688</v>
      </c>
      <c r="C7" s="68">
        <f>B7/B3*C3</f>
        <v>32.786291219998667</v>
      </c>
      <c r="D7" s="69" t="s">
        <v>18</v>
      </c>
      <c r="E7" s="81">
        <v>0</v>
      </c>
      <c r="F7" s="81">
        <v>0</v>
      </c>
      <c r="G7" s="64">
        <f>E7+F7</f>
        <v>0</v>
      </c>
      <c r="H7" s="71">
        <v>0</v>
      </c>
      <c r="I7" s="72" t="s">
        <v>12</v>
      </c>
      <c r="J7" s="80" t="s">
        <v>12</v>
      </c>
      <c r="K7" s="80" t="s">
        <v>12</v>
      </c>
      <c r="L7" s="80" t="s">
        <v>12</v>
      </c>
      <c r="M7" s="82" t="s">
        <v>12</v>
      </c>
      <c r="N7" s="78"/>
    </row>
    <row r="8" spans="1:15" ht="23.25" customHeight="1">
      <c r="A8" s="400" t="s">
        <v>43</v>
      </c>
      <c r="B8" s="68">
        <v>371178</v>
      </c>
      <c r="C8" s="68">
        <f>B8/B3*C3</f>
        <v>115.14599578435268</v>
      </c>
      <c r="D8" s="69" t="s">
        <v>16</v>
      </c>
      <c r="E8" s="70">
        <f>80574+15100+8915+1000</f>
        <v>105589</v>
      </c>
      <c r="F8" s="79">
        <v>0</v>
      </c>
      <c r="G8" s="64">
        <v>1000</v>
      </c>
      <c r="H8" s="71">
        <f>G8/G3*H3</f>
        <v>0.30176095919750234</v>
      </c>
      <c r="I8" s="72" t="s">
        <v>16</v>
      </c>
      <c r="J8" s="76">
        <v>500</v>
      </c>
      <c r="K8" s="76">
        <v>3.06</v>
      </c>
      <c r="L8" s="80" t="s">
        <v>16</v>
      </c>
      <c r="M8" s="77" t="s">
        <v>12</v>
      </c>
      <c r="N8" s="78"/>
      <c r="O8" s="1"/>
    </row>
    <row r="9" spans="1:15" ht="23.25" customHeight="1">
      <c r="A9" s="400"/>
      <c r="B9" s="68">
        <v>75000</v>
      </c>
      <c r="C9" s="68">
        <f>B9/B3*C3</f>
        <v>23.266329588031756</v>
      </c>
      <c r="D9" s="69" t="s">
        <v>44</v>
      </c>
      <c r="E9" s="70"/>
      <c r="F9" s="79"/>
      <c r="G9" s="64">
        <v>104589</v>
      </c>
      <c r="H9" s="71">
        <v>31.56</v>
      </c>
      <c r="I9" s="72" t="s">
        <v>45</v>
      </c>
      <c r="J9" s="80" t="s">
        <v>12</v>
      </c>
      <c r="K9" s="80" t="s">
        <v>12</v>
      </c>
      <c r="L9" s="80" t="s">
        <v>12</v>
      </c>
      <c r="M9" s="77" t="s">
        <v>12</v>
      </c>
      <c r="N9" s="78"/>
      <c r="O9" s="1"/>
    </row>
    <row r="10" spans="1:15" ht="25.5" customHeight="1">
      <c r="A10" s="67" t="s">
        <v>46</v>
      </c>
      <c r="B10" s="68">
        <f>SUM(B11:B20)</f>
        <v>5417570</v>
      </c>
      <c r="C10" s="68">
        <v>1680.62</v>
      </c>
      <c r="D10" s="69" t="s">
        <v>14</v>
      </c>
      <c r="E10" s="70">
        <f>SUM(E11:E20)</f>
        <v>21000</v>
      </c>
      <c r="F10" s="70">
        <f>SUM(F11:F21)</f>
        <v>1823724</v>
      </c>
      <c r="G10" s="64">
        <f t="shared" ref="G10:G21" si="0">E10+F10</f>
        <v>1844724</v>
      </c>
      <c r="H10" s="71">
        <f>G10/G3*H3</f>
        <v>556.66568369465324</v>
      </c>
      <c r="I10" s="72" t="s">
        <v>14</v>
      </c>
      <c r="J10" s="76">
        <v>1500</v>
      </c>
      <c r="K10" s="76">
        <v>9.17</v>
      </c>
      <c r="L10" s="80" t="s">
        <v>14</v>
      </c>
      <c r="M10" s="77" t="s">
        <v>12</v>
      </c>
      <c r="N10" s="78"/>
      <c r="O10" s="1"/>
    </row>
    <row r="11" spans="1:15" ht="16.5">
      <c r="A11" s="83" t="s">
        <v>47</v>
      </c>
      <c r="B11" s="32">
        <v>515665</v>
      </c>
      <c r="C11" s="32"/>
      <c r="D11" s="32"/>
      <c r="E11" s="84">
        <v>21000</v>
      </c>
      <c r="F11" s="85">
        <v>0</v>
      </c>
      <c r="G11" s="86">
        <f t="shared" si="0"/>
        <v>21000</v>
      </c>
      <c r="H11" s="87">
        <f>G11/G10*H10</f>
        <v>6.3369801431475485</v>
      </c>
      <c r="I11" s="87"/>
      <c r="J11" s="37">
        <v>1500</v>
      </c>
      <c r="K11" s="37">
        <v>9.17</v>
      </c>
      <c r="L11" s="88"/>
      <c r="M11" s="89" t="s">
        <v>12</v>
      </c>
      <c r="N11" s="78"/>
      <c r="O11" s="1"/>
    </row>
    <row r="12" spans="1:15" ht="16.5">
      <c r="A12" s="83" t="s">
        <v>48</v>
      </c>
      <c r="B12" s="32">
        <v>322071</v>
      </c>
      <c r="C12" s="32"/>
      <c r="D12" s="32"/>
      <c r="E12" s="85">
        <v>0</v>
      </c>
      <c r="F12" s="84">
        <v>45336</v>
      </c>
      <c r="G12" s="86">
        <f t="shared" si="0"/>
        <v>45336</v>
      </c>
      <c r="H12" s="87">
        <f>G12/G10*H10</f>
        <v>13.680634846177965</v>
      </c>
      <c r="I12" s="87"/>
      <c r="J12" s="34" t="s">
        <v>12</v>
      </c>
      <c r="K12" s="34"/>
      <c r="L12" s="88"/>
      <c r="M12" s="89" t="s">
        <v>12</v>
      </c>
      <c r="N12" s="78"/>
      <c r="O12" s="1"/>
    </row>
    <row r="13" spans="1:15" ht="16.5">
      <c r="A13" s="83" t="s">
        <v>49</v>
      </c>
      <c r="B13" s="32">
        <v>1136841</v>
      </c>
      <c r="C13" s="32"/>
      <c r="D13" s="32"/>
      <c r="E13" s="85">
        <v>0</v>
      </c>
      <c r="F13" s="84">
        <v>168859</v>
      </c>
      <c r="G13" s="86">
        <f t="shared" si="0"/>
        <v>168859</v>
      </c>
      <c r="H13" s="87">
        <f>G13/G10*H10</f>
        <v>50.955053809131044</v>
      </c>
      <c r="I13" s="87"/>
      <c r="J13" s="34" t="s">
        <v>12</v>
      </c>
      <c r="K13" s="34"/>
      <c r="L13" s="88"/>
      <c r="M13" s="89" t="s">
        <v>12</v>
      </c>
      <c r="N13" s="78"/>
      <c r="O13" s="1"/>
    </row>
    <row r="14" spans="1:15" ht="16.5">
      <c r="A14" s="83" t="s">
        <v>50</v>
      </c>
      <c r="B14" s="32">
        <v>204221</v>
      </c>
      <c r="C14" s="32"/>
      <c r="D14" s="32"/>
      <c r="E14" s="85">
        <v>0</v>
      </c>
      <c r="F14" s="84">
        <v>83195</v>
      </c>
      <c r="G14" s="86">
        <f t="shared" si="0"/>
        <v>83195</v>
      </c>
      <c r="H14" s="87">
        <f>G14/G10*H10</f>
        <v>25.105003000436202</v>
      </c>
      <c r="I14" s="87"/>
      <c r="J14" s="34" t="s">
        <v>12</v>
      </c>
      <c r="K14" s="34"/>
      <c r="L14" s="88"/>
      <c r="M14" s="89" t="s">
        <v>12</v>
      </c>
      <c r="N14" s="78"/>
      <c r="O14" s="1"/>
    </row>
    <row r="15" spans="1:15" ht="16.5">
      <c r="A15" s="83" t="s">
        <v>51</v>
      </c>
      <c r="B15" s="32">
        <v>195574</v>
      </c>
      <c r="C15" s="32"/>
      <c r="D15" s="32"/>
      <c r="E15" s="85">
        <v>0</v>
      </c>
      <c r="F15" s="84">
        <v>25699</v>
      </c>
      <c r="G15" s="86">
        <f t="shared" si="0"/>
        <v>25699</v>
      </c>
      <c r="H15" s="87">
        <f>G15/G10*H10</f>
        <v>7.7549548904166112</v>
      </c>
      <c r="I15" s="87"/>
      <c r="J15" s="34" t="s">
        <v>12</v>
      </c>
      <c r="K15" s="34"/>
      <c r="L15" s="88"/>
      <c r="M15" s="89" t="s">
        <v>12</v>
      </c>
      <c r="N15" s="78"/>
      <c r="O15" s="1"/>
    </row>
    <row r="16" spans="1:15" ht="16.5">
      <c r="A16" s="83" t="s">
        <v>52</v>
      </c>
      <c r="B16" s="32">
        <v>631023</v>
      </c>
      <c r="C16" s="32"/>
      <c r="D16" s="32"/>
      <c r="E16" s="85">
        <v>0</v>
      </c>
      <c r="F16" s="84">
        <v>86796</v>
      </c>
      <c r="G16" s="86">
        <f t="shared" si="0"/>
        <v>86796</v>
      </c>
      <c r="H16" s="87">
        <f>G16/G10*H10</f>
        <v>26.191644214506411</v>
      </c>
      <c r="I16" s="87"/>
      <c r="J16" s="34" t="s">
        <v>12</v>
      </c>
      <c r="K16" s="34"/>
      <c r="L16" s="88"/>
      <c r="M16" s="89" t="s">
        <v>12</v>
      </c>
      <c r="N16" s="78"/>
      <c r="O16" s="1"/>
    </row>
    <row r="17" spans="1:15" ht="16.5">
      <c r="A17" s="83" t="s">
        <v>53</v>
      </c>
      <c r="B17" s="32">
        <v>1393000</v>
      </c>
      <c r="C17" s="32"/>
      <c r="D17" s="32"/>
      <c r="E17" s="85">
        <v>0</v>
      </c>
      <c r="F17" s="84">
        <v>535001</v>
      </c>
      <c r="G17" s="86">
        <f t="shared" si="0"/>
        <v>535001</v>
      </c>
      <c r="H17" s="87">
        <f>G17/G10*H10</f>
        <v>161.44241493162295</v>
      </c>
      <c r="I17" s="87"/>
      <c r="J17" s="34" t="s">
        <v>12</v>
      </c>
      <c r="K17" s="34"/>
      <c r="L17" s="88"/>
      <c r="M17" s="89" t="s">
        <v>12</v>
      </c>
      <c r="N17" s="78"/>
      <c r="O17" s="1"/>
    </row>
    <row r="18" spans="1:15" ht="16.5">
      <c r="A18" s="83" t="s">
        <v>54</v>
      </c>
      <c r="B18" s="32">
        <v>271387</v>
      </c>
      <c r="C18" s="32"/>
      <c r="D18" s="32"/>
      <c r="E18" s="85">
        <v>0</v>
      </c>
      <c r="F18" s="84">
        <v>50000</v>
      </c>
      <c r="G18" s="86">
        <f t="shared" si="0"/>
        <v>50000</v>
      </c>
      <c r="H18" s="87">
        <f>G18/G10*H10</f>
        <v>15.088047959875114</v>
      </c>
      <c r="I18" s="87"/>
      <c r="J18" s="34" t="s">
        <v>12</v>
      </c>
      <c r="K18" s="34"/>
      <c r="L18" s="88"/>
      <c r="M18" s="89" t="s">
        <v>12</v>
      </c>
      <c r="N18" s="78"/>
      <c r="O18" s="1"/>
    </row>
    <row r="19" spans="1:15" ht="16.5">
      <c r="A19" s="83" t="s">
        <v>55</v>
      </c>
      <c r="B19" s="32">
        <v>544244</v>
      </c>
      <c r="C19" s="32"/>
      <c r="D19" s="32"/>
      <c r="E19" s="90">
        <v>0</v>
      </c>
      <c r="F19" s="84">
        <v>46731</v>
      </c>
      <c r="G19" s="86">
        <f t="shared" si="0"/>
        <v>46731</v>
      </c>
      <c r="H19" s="87">
        <f>G19/G10*H10</f>
        <v>14.10159138425848</v>
      </c>
      <c r="I19" s="87"/>
      <c r="J19" s="34" t="s">
        <v>12</v>
      </c>
      <c r="K19" s="34"/>
      <c r="L19" s="88"/>
      <c r="M19" s="89" t="s">
        <v>12</v>
      </c>
      <c r="N19" s="78"/>
    </row>
    <row r="20" spans="1:15" ht="16.5">
      <c r="A20" s="83" t="s">
        <v>56</v>
      </c>
      <c r="B20" s="32">
        <v>203544</v>
      </c>
      <c r="C20" s="32"/>
      <c r="D20" s="32"/>
      <c r="E20" s="90">
        <v>0</v>
      </c>
      <c r="F20" s="84">
        <v>20421</v>
      </c>
      <c r="G20" s="86">
        <f t="shared" si="0"/>
        <v>20421</v>
      </c>
      <c r="H20" s="87">
        <f>G20/G10*H10</f>
        <v>6.1622605477721946</v>
      </c>
      <c r="I20" s="87"/>
      <c r="J20" s="34" t="s">
        <v>12</v>
      </c>
      <c r="K20" s="34"/>
      <c r="L20" s="88"/>
      <c r="M20" s="89" t="s">
        <v>12</v>
      </c>
      <c r="N20" s="78"/>
    </row>
    <row r="21" spans="1:15" ht="16.5">
      <c r="A21" s="91" t="s">
        <v>57</v>
      </c>
      <c r="B21" s="92" t="s">
        <v>12</v>
      </c>
      <c r="C21" s="92"/>
      <c r="D21" s="92"/>
      <c r="E21" s="93">
        <v>0</v>
      </c>
      <c r="F21" s="94">
        <v>761686</v>
      </c>
      <c r="G21" s="86">
        <f t="shared" si="0"/>
        <v>761686</v>
      </c>
      <c r="H21" s="95">
        <f>G21/G10*H10</f>
        <v>229.84709796730874</v>
      </c>
      <c r="I21" s="95"/>
      <c r="J21" s="96" t="s">
        <v>12</v>
      </c>
      <c r="K21" s="96"/>
      <c r="L21" s="96"/>
      <c r="M21" s="97" t="s">
        <v>12</v>
      </c>
      <c r="N21" s="78"/>
    </row>
    <row r="22" spans="1:15">
      <c r="E22" s="98"/>
      <c r="F22" s="98"/>
      <c r="G22" s="99"/>
    </row>
    <row r="23" spans="1:15" hidden="1"/>
    <row r="24" spans="1:15" hidden="1"/>
    <row r="25" spans="1:15" hidden="1"/>
    <row r="26" spans="1:15" hidden="1"/>
    <row r="27" spans="1:15" s="14" customFormat="1" ht="15">
      <c r="A27" s="100"/>
      <c r="C27" s="44" t="s">
        <v>6</v>
      </c>
      <c r="D27" s="44"/>
      <c r="E27" s="44" t="s">
        <v>4</v>
      </c>
      <c r="M27" s="101"/>
      <c r="N27" s="100"/>
    </row>
    <row r="28" spans="1:15" s="14" customFormat="1" ht="15">
      <c r="A28" s="100" t="s">
        <v>58</v>
      </c>
      <c r="B28" s="33">
        <v>200000</v>
      </c>
      <c r="C28" s="33">
        <v>300</v>
      </c>
      <c r="D28" s="36" t="s">
        <v>11</v>
      </c>
      <c r="E28" s="102" t="s">
        <v>59</v>
      </c>
      <c r="J28" s="103"/>
      <c r="K28" s="103"/>
      <c r="L28" s="103"/>
      <c r="M28" s="103"/>
      <c r="N28" s="104"/>
      <c r="O28" s="103"/>
    </row>
    <row r="29" spans="1:15" s="14" customFormat="1" ht="15">
      <c r="B29" s="14">
        <v>5000</v>
      </c>
      <c r="C29" s="105">
        <v>150</v>
      </c>
      <c r="D29" s="401" t="s">
        <v>14</v>
      </c>
      <c r="E29" s="402" t="s">
        <v>60</v>
      </c>
      <c r="J29" s="103"/>
      <c r="K29" s="103"/>
      <c r="L29" s="103"/>
      <c r="M29" s="103"/>
      <c r="N29" s="106"/>
      <c r="O29" s="103"/>
    </row>
    <row r="30" spans="1:15" s="14" customFormat="1" ht="15">
      <c r="B30" s="14">
        <v>5000</v>
      </c>
      <c r="C30" s="105">
        <v>250</v>
      </c>
      <c r="D30" s="401"/>
      <c r="E30" s="402"/>
      <c r="J30" s="103"/>
      <c r="K30" s="103"/>
      <c r="L30" s="103"/>
      <c r="N30" s="104"/>
    </row>
    <row r="31" spans="1:15" s="14" customFormat="1" ht="15">
      <c r="B31" s="107">
        <v>5000</v>
      </c>
      <c r="C31" s="108">
        <v>250</v>
      </c>
      <c r="D31" s="401"/>
      <c r="E31" s="402"/>
      <c r="J31" s="103"/>
      <c r="K31" s="103"/>
      <c r="L31" s="103"/>
      <c r="N31" s="104"/>
    </row>
    <row r="32" spans="1:15" s="14" customFormat="1">
      <c r="B32" s="107">
        <v>5000</v>
      </c>
      <c r="C32" s="108">
        <v>250</v>
      </c>
      <c r="D32" s="401"/>
      <c r="E32" s="402"/>
      <c r="O32" s="109"/>
    </row>
    <row r="33" spans="3:5" s="14" customFormat="1">
      <c r="C33" s="103">
        <f>SUM(C28:C32)</f>
        <v>1200</v>
      </c>
      <c r="D33" s="103"/>
      <c r="E33" s="103"/>
    </row>
    <row r="34" spans="3:5" s="14" customFormat="1"/>
    <row r="35" spans="3:5" s="14" customFormat="1"/>
  </sheetData>
  <sheetProtection selectLockedCells="1" selectUnlockedCells="1"/>
  <mergeCells count="3">
    <mergeCell ref="A8:A9"/>
    <mergeCell ref="D29:D32"/>
    <mergeCell ref="E29:E32"/>
  </mergeCells>
  <pageMargins left="0.25" right="0.25" top="0.75" bottom="0.75" header="0.51180555555555551" footer="0.51180555555555551"/>
  <pageSetup paperSize="9" scale="75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99"/>
  <sheetViews>
    <sheetView workbookViewId="0">
      <selection activeCell="E83" sqref="E83"/>
    </sheetView>
  </sheetViews>
  <sheetFormatPr defaultColWidth="9.42578125" defaultRowHeight="12.75"/>
  <cols>
    <col min="1" max="1" width="7.140625" customWidth="1"/>
    <col min="3" max="3" width="31.140625" customWidth="1"/>
    <col min="4" max="4" width="21.28515625" customWidth="1"/>
    <col min="5" max="5" width="14.85546875" customWidth="1"/>
    <col min="6" max="6" width="13.5703125" style="110" customWidth="1"/>
  </cols>
  <sheetData>
    <row r="4" spans="1:10" ht="12.75" customHeight="1">
      <c r="A4" s="403" t="s">
        <v>61</v>
      </c>
      <c r="B4" s="403"/>
      <c r="C4" s="112" t="s">
        <v>62</v>
      </c>
      <c r="D4" s="111" t="s">
        <v>63</v>
      </c>
      <c r="E4" s="113" t="s">
        <v>64</v>
      </c>
      <c r="F4" s="114" t="s">
        <v>65</v>
      </c>
    </row>
    <row r="5" spans="1:10" ht="18.75" customHeight="1">
      <c r="A5" s="404" t="s">
        <v>66</v>
      </c>
      <c r="B5" s="404"/>
      <c r="C5" s="404"/>
      <c r="D5" s="404"/>
      <c r="E5" s="404"/>
      <c r="F5" s="404"/>
    </row>
    <row r="6" spans="1:10">
      <c r="A6" s="115">
        <v>913</v>
      </c>
      <c r="B6" s="115">
        <v>3</v>
      </c>
      <c r="C6" s="115" t="s">
        <v>67</v>
      </c>
      <c r="D6" s="115" t="s">
        <v>68</v>
      </c>
      <c r="E6" s="116">
        <v>2386.39</v>
      </c>
      <c r="F6" s="117" t="s">
        <v>69</v>
      </c>
    </row>
    <row r="7" spans="1:10">
      <c r="A7" s="115">
        <v>913</v>
      </c>
      <c r="B7" s="115">
        <v>20</v>
      </c>
      <c r="C7" s="115" t="s">
        <v>70</v>
      </c>
      <c r="D7" s="115" t="s">
        <v>71</v>
      </c>
      <c r="E7" s="116">
        <v>3450</v>
      </c>
      <c r="F7" s="118" t="s">
        <v>72</v>
      </c>
    </row>
    <row r="8" spans="1:10">
      <c r="A8" s="115">
        <v>913</v>
      </c>
      <c r="B8" s="115">
        <v>35</v>
      </c>
      <c r="C8" s="115" t="s">
        <v>70</v>
      </c>
      <c r="D8" s="115" t="s">
        <v>73</v>
      </c>
      <c r="E8" s="116">
        <v>1933</v>
      </c>
      <c r="F8" s="118" t="s">
        <v>74</v>
      </c>
    </row>
    <row r="9" spans="1:10">
      <c r="A9" s="115">
        <v>913</v>
      </c>
      <c r="B9" s="115">
        <v>36</v>
      </c>
      <c r="C9" s="115" t="s">
        <v>75</v>
      </c>
      <c r="D9" s="115" t="s">
        <v>73</v>
      </c>
      <c r="E9" s="116">
        <v>519</v>
      </c>
      <c r="F9" s="118" t="s">
        <v>76</v>
      </c>
      <c r="G9" s="1"/>
      <c r="H9" s="1"/>
      <c r="I9" s="1"/>
      <c r="J9" s="1"/>
    </row>
    <row r="10" spans="1:10">
      <c r="A10" s="115">
        <v>913</v>
      </c>
      <c r="B10" s="115">
        <v>93</v>
      </c>
      <c r="C10" s="115" t="s">
        <v>77</v>
      </c>
      <c r="D10" s="115" t="s">
        <v>78</v>
      </c>
      <c r="E10" s="116">
        <v>2783.77</v>
      </c>
      <c r="F10" s="119" t="s">
        <v>79</v>
      </c>
      <c r="G10" s="1"/>
      <c r="H10" s="1"/>
      <c r="I10" s="1"/>
      <c r="J10" s="1"/>
    </row>
    <row r="11" spans="1:10">
      <c r="A11" s="115">
        <v>913</v>
      </c>
      <c r="B11" s="115">
        <v>105</v>
      </c>
      <c r="C11" s="115" t="s">
        <v>80</v>
      </c>
      <c r="D11" s="115" t="s">
        <v>81</v>
      </c>
      <c r="E11" s="116">
        <v>942.62</v>
      </c>
      <c r="F11" s="119" t="s">
        <v>82</v>
      </c>
      <c r="G11" s="1"/>
      <c r="H11" s="1"/>
      <c r="I11" s="1"/>
      <c r="J11" s="1"/>
    </row>
    <row r="12" spans="1:10">
      <c r="A12" s="120">
        <v>491</v>
      </c>
      <c r="B12" s="120">
        <v>474</v>
      </c>
      <c r="C12" s="121" t="s">
        <v>83</v>
      </c>
      <c r="D12" s="121" t="s">
        <v>84</v>
      </c>
      <c r="E12" s="122">
        <v>4049.77</v>
      </c>
      <c r="F12" s="119" t="s">
        <v>85</v>
      </c>
      <c r="G12" s="1"/>
      <c r="H12" s="1"/>
      <c r="I12" s="1"/>
      <c r="J12" s="1"/>
    </row>
    <row r="13" spans="1:10">
      <c r="A13" s="120">
        <v>491</v>
      </c>
      <c r="B13" s="120">
        <v>5003</v>
      </c>
      <c r="C13" s="121" t="s">
        <v>70</v>
      </c>
      <c r="D13" s="121" t="s">
        <v>81</v>
      </c>
      <c r="E13" s="122">
        <v>3517</v>
      </c>
      <c r="F13" s="119" t="s">
        <v>86</v>
      </c>
      <c r="G13" s="1"/>
      <c r="H13" s="1"/>
      <c r="I13" s="1"/>
      <c r="J13" s="1"/>
    </row>
    <row r="14" spans="1:10">
      <c r="A14" s="115">
        <v>913</v>
      </c>
      <c r="B14" s="115">
        <v>46</v>
      </c>
      <c r="C14" s="115" t="s">
        <v>87</v>
      </c>
      <c r="D14" s="115" t="s">
        <v>78</v>
      </c>
      <c r="E14" s="116">
        <v>2394</v>
      </c>
      <c r="F14" s="123" t="s">
        <v>88</v>
      </c>
      <c r="G14" s="1"/>
      <c r="H14" s="1"/>
      <c r="I14" s="1"/>
      <c r="J14" s="1"/>
    </row>
    <row r="15" spans="1:10">
      <c r="A15" s="124" t="s">
        <v>89</v>
      </c>
      <c r="B15" s="125"/>
      <c r="C15" s="125"/>
      <c r="D15" s="125"/>
      <c r="E15" s="125"/>
      <c r="F15" s="126"/>
      <c r="G15" s="1"/>
      <c r="H15" s="1"/>
      <c r="I15" s="1"/>
      <c r="J15" s="1"/>
    </row>
    <row r="16" spans="1:10">
      <c r="A16" s="115">
        <v>913</v>
      </c>
      <c r="B16" s="115">
        <v>52</v>
      </c>
      <c r="C16" s="115" t="s">
        <v>67</v>
      </c>
      <c r="D16" s="115" t="s">
        <v>90</v>
      </c>
      <c r="E16" s="116">
        <v>3169.29</v>
      </c>
      <c r="F16" s="119" t="s">
        <v>91</v>
      </c>
      <c r="G16" s="1"/>
      <c r="H16" s="1"/>
      <c r="I16" s="1"/>
      <c r="J16" s="1"/>
    </row>
    <row r="17" spans="1:10">
      <c r="A17" s="115">
        <v>913</v>
      </c>
      <c r="B17" s="115">
        <v>72</v>
      </c>
      <c r="C17" s="115" t="s">
        <v>92</v>
      </c>
      <c r="D17" s="115" t="s">
        <v>90</v>
      </c>
      <c r="E17" s="116">
        <v>3000</v>
      </c>
      <c r="F17" s="119" t="s">
        <v>93</v>
      </c>
      <c r="G17" s="1"/>
      <c r="H17" s="1"/>
      <c r="I17" s="1"/>
      <c r="J17" s="1"/>
    </row>
    <row r="18" spans="1:10">
      <c r="A18" s="115">
        <v>913</v>
      </c>
      <c r="B18" s="115">
        <v>116</v>
      </c>
      <c r="C18" s="115" t="s">
        <v>94</v>
      </c>
      <c r="D18" s="115" t="s">
        <v>90</v>
      </c>
      <c r="E18" s="116">
        <v>3177.05</v>
      </c>
      <c r="F18" s="119" t="s">
        <v>95</v>
      </c>
      <c r="G18" s="1"/>
      <c r="H18" s="1"/>
      <c r="I18" s="1"/>
      <c r="J18" s="1"/>
    </row>
    <row r="19" spans="1:10">
      <c r="A19" s="115">
        <v>913</v>
      </c>
      <c r="B19" s="115">
        <v>12</v>
      </c>
      <c r="C19" s="115" t="s">
        <v>96</v>
      </c>
      <c r="D19" s="115" t="s">
        <v>90</v>
      </c>
      <c r="E19" s="116">
        <v>419</v>
      </c>
      <c r="F19" s="119" t="s">
        <v>97</v>
      </c>
      <c r="G19" s="1"/>
      <c r="H19" s="1"/>
      <c r="I19" s="1"/>
      <c r="J19" s="1"/>
    </row>
    <row r="20" spans="1:10">
      <c r="A20" s="127" t="s">
        <v>98</v>
      </c>
      <c r="B20" s="128"/>
      <c r="C20" s="128"/>
      <c r="D20" s="128"/>
      <c r="E20" s="128"/>
      <c r="F20" s="129"/>
      <c r="G20" s="1"/>
      <c r="H20" s="1"/>
      <c r="I20" s="1"/>
      <c r="J20" s="1"/>
    </row>
    <row r="21" spans="1:10">
      <c r="A21" s="115">
        <v>913</v>
      </c>
      <c r="B21" s="115">
        <v>6</v>
      </c>
      <c r="C21" s="115" t="s">
        <v>67</v>
      </c>
      <c r="D21" s="115" t="s">
        <v>99</v>
      </c>
      <c r="E21" s="116">
        <v>2596</v>
      </c>
      <c r="F21" s="118" t="s">
        <v>100</v>
      </c>
    </row>
    <row r="22" spans="1:10">
      <c r="A22" s="115">
        <v>913</v>
      </c>
      <c r="B22" s="115">
        <v>7</v>
      </c>
      <c r="C22" s="115" t="s">
        <v>67</v>
      </c>
      <c r="D22" s="115" t="s">
        <v>101</v>
      </c>
      <c r="E22" s="116">
        <v>2007</v>
      </c>
      <c r="F22" s="118" t="s">
        <v>102</v>
      </c>
    </row>
    <row r="23" spans="1:10">
      <c r="A23" s="115">
        <v>913</v>
      </c>
      <c r="B23" s="115">
        <v>17</v>
      </c>
      <c r="C23" s="115" t="s">
        <v>77</v>
      </c>
      <c r="D23" s="115" t="s">
        <v>103</v>
      </c>
      <c r="E23" s="116">
        <v>400</v>
      </c>
      <c r="F23" s="118" t="s">
        <v>104</v>
      </c>
    </row>
    <row r="24" spans="1:10">
      <c r="A24" s="115">
        <v>913</v>
      </c>
      <c r="B24" s="115">
        <v>60</v>
      </c>
      <c r="C24" s="115" t="s">
        <v>105</v>
      </c>
      <c r="D24" s="115" t="s">
        <v>99</v>
      </c>
      <c r="E24" s="116">
        <v>855</v>
      </c>
      <c r="F24" s="118" t="s">
        <v>106</v>
      </c>
    </row>
    <row r="25" spans="1:10" ht="24">
      <c r="A25" s="115">
        <v>913</v>
      </c>
      <c r="B25" s="115">
        <v>61</v>
      </c>
      <c r="C25" s="130" t="s">
        <v>107</v>
      </c>
      <c r="D25" s="130" t="s">
        <v>101</v>
      </c>
      <c r="E25" s="116">
        <v>610</v>
      </c>
      <c r="F25" s="118" t="s">
        <v>108</v>
      </c>
    </row>
    <row r="26" spans="1:10">
      <c r="A26" s="115">
        <v>913</v>
      </c>
      <c r="B26" s="115">
        <v>111</v>
      </c>
      <c r="C26" s="115" t="s">
        <v>109</v>
      </c>
      <c r="D26" s="130" t="s">
        <v>101</v>
      </c>
      <c r="E26" s="116">
        <v>733.61</v>
      </c>
      <c r="F26" s="118" t="s">
        <v>110</v>
      </c>
    </row>
    <row r="27" spans="1:10">
      <c r="A27" s="127" t="s">
        <v>111</v>
      </c>
      <c r="B27" s="128"/>
      <c r="C27" s="128"/>
      <c r="D27" s="128"/>
      <c r="E27" s="128"/>
      <c r="F27" s="129"/>
    </row>
    <row r="28" spans="1:10">
      <c r="A28" s="115">
        <v>913</v>
      </c>
      <c r="B28" s="115">
        <v>9</v>
      </c>
      <c r="C28" s="115" t="s">
        <v>112</v>
      </c>
      <c r="D28" s="115" t="s">
        <v>113</v>
      </c>
      <c r="E28" s="116">
        <v>2581.39</v>
      </c>
      <c r="F28" s="118" t="s">
        <v>97</v>
      </c>
    </row>
    <row r="29" spans="1:10">
      <c r="A29" s="115">
        <v>913</v>
      </c>
      <c r="B29" s="115">
        <v>64</v>
      </c>
      <c r="C29" s="115" t="s">
        <v>67</v>
      </c>
      <c r="D29" s="115" t="s">
        <v>114</v>
      </c>
      <c r="E29" s="116">
        <v>1977.87</v>
      </c>
      <c r="F29" s="118" t="s">
        <v>115</v>
      </c>
    </row>
    <row r="30" spans="1:10">
      <c r="A30" s="115">
        <v>913</v>
      </c>
      <c r="B30" s="115">
        <v>44</v>
      </c>
      <c r="C30" s="115" t="s">
        <v>116</v>
      </c>
      <c r="D30" s="115" t="s">
        <v>113</v>
      </c>
      <c r="E30" s="116">
        <v>419</v>
      </c>
      <c r="F30" s="118" t="s">
        <v>97</v>
      </c>
    </row>
    <row r="31" spans="1:10">
      <c r="A31" s="115">
        <v>913</v>
      </c>
      <c r="B31" s="115">
        <v>27</v>
      </c>
      <c r="C31" s="115" t="s">
        <v>117</v>
      </c>
      <c r="D31" s="115" t="s">
        <v>114</v>
      </c>
      <c r="E31" s="116">
        <v>409</v>
      </c>
      <c r="F31" s="118" t="s">
        <v>118</v>
      </c>
    </row>
    <row r="32" spans="1:10">
      <c r="A32" s="405" t="s">
        <v>119</v>
      </c>
      <c r="B32" s="405"/>
      <c r="C32" s="405"/>
      <c r="D32" s="405"/>
      <c r="E32" s="405"/>
      <c r="F32" s="405"/>
    </row>
    <row r="33" spans="1:6">
      <c r="A33" s="115">
        <v>913</v>
      </c>
      <c r="B33" s="115">
        <v>5</v>
      </c>
      <c r="C33" s="115" t="s">
        <v>67</v>
      </c>
      <c r="D33" s="115" t="s">
        <v>120</v>
      </c>
      <c r="E33" s="116">
        <v>2855</v>
      </c>
      <c r="F33" s="118" t="s">
        <v>121</v>
      </c>
    </row>
    <row r="34" spans="1:6">
      <c r="A34" s="115">
        <v>913</v>
      </c>
      <c r="B34" s="115">
        <v>32</v>
      </c>
      <c r="C34" s="115" t="s">
        <v>122</v>
      </c>
      <c r="D34" s="115" t="s">
        <v>123</v>
      </c>
      <c r="E34" s="116">
        <v>3146</v>
      </c>
      <c r="F34" s="118"/>
    </row>
    <row r="35" spans="1:6">
      <c r="A35" s="115">
        <v>913</v>
      </c>
      <c r="B35" s="115">
        <v>47</v>
      </c>
      <c r="C35" s="115" t="s">
        <v>122</v>
      </c>
      <c r="D35" s="115" t="s">
        <v>124</v>
      </c>
      <c r="E35" s="116">
        <v>2929</v>
      </c>
      <c r="F35" s="118"/>
    </row>
    <row r="36" spans="1:6">
      <c r="A36" s="115">
        <v>913</v>
      </c>
      <c r="B36" s="115">
        <v>51</v>
      </c>
      <c r="C36" s="115" t="s">
        <v>122</v>
      </c>
      <c r="D36" s="115" t="s">
        <v>125</v>
      </c>
      <c r="E36" s="116">
        <v>2820</v>
      </c>
      <c r="F36" s="118"/>
    </row>
    <row r="37" spans="1:6">
      <c r="A37" s="115">
        <v>913</v>
      </c>
      <c r="B37" s="115">
        <v>53</v>
      </c>
      <c r="C37" s="115" t="s">
        <v>122</v>
      </c>
      <c r="D37" s="115" t="s">
        <v>123</v>
      </c>
      <c r="E37" s="116">
        <v>3278.31</v>
      </c>
      <c r="F37" s="118"/>
    </row>
    <row r="38" spans="1:6">
      <c r="A38" s="115">
        <v>913</v>
      </c>
      <c r="B38" s="115">
        <v>54</v>
      </c>
      <c r="C38" s="115" t="s">
        <v>122</v>
      </c>
      <c r="D38" s="115" t="s">
        <v>126</v>
      </c>
      <c r="E38" s="116">
        <v>3494</v>
      </c>
      <c r="F38" s="118"/>
    </row>
    <row r="39" spans="1:6">
      <c r="A39" s="115">
        <v>913</v>
      </c>
      <c r="B39" s="115">
        <v>55</v>
      </c>
      <c r="C39" s="115" t="s">
        <v>122</v>
      </c>
      <c r="D39" s="115" t="s">
        <v>127</v>
      </c>
      <c r="E39" s="116">
        <v>2470</v>
      </c>
      <c r="F39" s="118"/>
    </row>
    <row r="40" spans="1:6">
      <c r="A40" s="115">
        <v>913</v>
      </c>
      <c r="B40" s="115">
        <v>65</v>
      </c>
      <c r="C40" s="115" t="s">
        <v>128</v>
      </c>
      <c r="D40" s="115" t="s">
        <v>129</v>
      </c>
      <c r="E40" s="116">
        <v>1778.69</v>
      </c>
      <c r="F40" s="118"/>
    </row>
    <row r="41" spans="1:6">
      <c r="A41" s="115">
        <v>913</v>
      </c>
      <c r="B41" s="115">
        <v>83</v>
      </c>
      <c r="C41" s="115" t="s">
        <v>130</v>
      </c>
      <c r="D41" s="115" t="s">
        <v>131</v>
      </c>
      <c r="E41" s="116">
        <v>1660.66</v>
      </c>
      <c r="F41" s="118"/>
    </row>
    <row r="42" spans="1:6">
      <c r="A42" s="115">
        <v>913</v>
      </c>
      <c r="B42" s="115">
        <v>84</v>
      </c>
      <c r="C42" s="115" t="s">
        <v>132</v>
      </c>
      <c r="D42" s="115" t="s">
        <v>133</v>
      </c>
      <c r="E42" s="116">
        <v>1639.35</v>
      </c>
      <c r="F42" s="118"/>
    </row>
    <row r="43" spans="1:6">
      <c r="A43" s="121">
        <v>491</v>
      </c>
      <c r="B43" s="121">
        <v>1622</v>
      </c>
      <c r="C43" s="131" t="s">
        <v>67</v>
      </c>
      <c r="D43" s="131" t="s">
        <v>134</v>
      </c>
      <c r="E43" s="116">
        <v>6672</v>
      </c>
      <c r="F43" s="118"/>
    </row>
    <row r="44" spans="1:6">
      <c r="A44" s="121">
        <v>491</v>
      </c>
      <c r="B44" s="121">
        <v>876</v>
      </c>
      <c r="C44" s="132" t="s">
        <v>122</v>
      </c>
      <c r="D44" s="132" t="s">
        <v>135</v>
      </c>
      <c r="E44" s="116">
        <v>5925</v>
      </c>
      <c r="F44" s="118"/>
    </row>
    <row r="45" spans="1:6">
      <c r="A45" s="121">
        <v>491</v>
      </c>
      <c r="B45" s="121">
        <v>1793</v>
      </c>
      <c r="C45" s="132" t="s">
        <v>122</v>
      </c>
      <c r="D45" s="132" t="s">
        <v>136</v>
      </c>
      <c r="E45" s="116">
        <v>2948</v>
      </c>
      <c r="F45" s="118"/>
    </row>
    <row r="46" spans="1:6">
      <c r="A46" s="121">
        <v>491</v>
      </c>
      <c r="B46" s="121">
        <v>1822</v>
      </c>
      <c r="C46" s="132" t="s">
        <v>137</v>
      </c>
      <c r="D46" s="132" t="s">
        <v>138</v>
      </c>
      <c r="E46" s="116">
        <v>6040</v>
      </c>
      <c r="F46" s="118"/>
    </row>
    <row r="47" spans="1:6">
      <c r="A47" s="121">
        <v>491</v>
      </c>
      <c r="B47" s="121">
        <v>1823</v>
      </c>
      <c r="C47" s="132" t="s">
        <v>137</v>
      </c>
      <c r="D47" s="132" t="s">
        <v>131</v>
      </c>
      <c r="E47" s="116">
        <v>4460</v>
      </c>
      <c r="F47" s="118"/>
    </row>
    <row r="48" spans="1:6">
      <c r="A48" s="121">
        <v>491</v>
      </c>
      <c r="B48" s="121">
        <v>1794</v>
      </c>
      <c r="C48" s="131" t="s">
        <v>139</v>
      </c>
      <c r="D48" s="131"/>
      <c r="E48" s="116">
        <v>4999</v>
      </c>
      <c r="F48" s="118"/>
    </row>
    <row r="49" spans="1:6">
      <c r="A49" s="115">
        <v>913</v>
      </c>
      <c r="B49" s="115">
        <v>127</v>
      </c>
      <c r="C49" s="133" t="s">
        <v>94</v>
      </c>
      <c r="D49" s="133" t="s">
        <v>140</v>
      </c>
      <c r="E49" s="134">
        <v>2770</v>
      </c>
      <c r="F49" s="118"/>
    </row>
    <row r="50" spans="1:6">
      <c r="A50" s="115">
        <v>913</v>
      </c>
      <c r="B50" s="115">
        <v>30</v>
      </c>
      <c r="C50" s="115" t="s">
        <v>141</v>
      </c>
      <c r="D50" s="115" t="s">
        <v>129</v>
      </c>
      <c r="E50" s="116">
        <v>287.70999999999998</v>
      </c>
      <c r="F50" s="118"/>
    </row>
    <row r="51" spans="1:6">
      <c r="A51" s="115">
        <v>913</v>
      </c>
      <c r="B51" s="115">
        <v>31</v>
      </c>
      <c r="C51" s="115" t="s">
        <v>142</v>
      </c>
      <c r="D51" s="115"/>
      <c r="E51" s="116">
        <v>3199</v>
      </c>
      <c r="F51" s="118"/>
    </row>
    <row r="52" spans="1:6">
      <c r="A52" s="115">
        <v>913</v>
      </c>
      <c r="B52" s="115">
        <v>33</v>
      </c>
      <c r="C52" s="115" t="s">
        <v>143</v>
      </c>
      <c r="D52" s="115" t="s">
        <v>120</v>
      </c>
      <c r="E52" s="116">
        <v>409</v>
      </c>
      <c r="F52" s="118"/>
    </row>
    <row r="53" spans="1:6">
      <c r="A53" s="115">
        <v>913</v>
      </c>
      <c r="B53" s="115">
        <v>34</v>
      </c>
      <c r="C53" s="115" t="s">
        <v>144</v>
      </c>
      <c r="D53" s="115" t="s">
        <v>133</v>
      </c>
      <c r="E53" s="116">
        <v>519</v>
      </c>
      <c r="F53" s="118"/>
    </row>
    <row r="54" spans="1:6">
      <c r="A54" s="115">
        <v>913</v>
      </c>
      <c r="B54" s="115">
        <v>41</v>
      </c>
      <c r="C54" s="115" t="s">
        <v>142</v>
      </c>
      <c r="D54" s="115" t="s">
        <v>123</v>
      </c>
      <c r="E54" s="116">
        <v>610</v>
      </c>
      <c r="F54" s="118"/>
    </row>
    <row r="55" spans="1:6">
      <c r="A55" s="115">
        <v>913</v>
      </c>
      <c r="B55" s="115">
        <v>45</v>
      </c>
      <c r="C55" s="115" t="s">
        <v>145</v>
      </c>
      <c r="D55" s="115" t="s">
        <v>124</v>
      </c>
      <c r="E55" s="116">
        <v>2394</v>
      </c>
      <c r="F55" s="118"/>
    </row>
    <row r="56" spans="1:6">
      <c r="A56" s="115">
        <v>913</v>
      </c>
      <c r="B56" s="115">
        <v>48</v>
      </c>
      <c r="C56" s="115" t="s">
        <v>146</v>
      </c>
      <c r="D56" s="115" t="s">
        <v>147</v>
      </c>
      <c r="E56" s="116">
        <v>560</v>
      </c>
      <c r="F56" s="118"/>
    </row>
    <row r="57" spans="1:6">
      <c r="A57" s="121">
        <v>491</v>
      </c>
      <c r="B57" s="121">
        <v>1623</v>
      </c>
      <c r="C57" s="131" t="s">
        <v>148</v>
      </c>
      <c r="D57" s="131" t="s">
        <v>124</v>
      </c>
      <c r="E57" s="116">
        <v>1796</v>
      </c>
      <c r="F57" s="118"/>
    </row>
    <row r="58" spans="1:6">
      <c r="A58" s="406" t="s">
        <v>149</v>
      </c>
      <c r="B58" s="406"/>
      <c r="C58" s="406"/>
      <c r="D58" s="406"/>
      <c r="E58" s="406"/>
      <c r="F58" s="406"/>
    </row>
    <row r="59" spans="1:6">
      <c r="A59" s="115">
        <v>913</v>
      </c>
      <c r="B59" s="115">
        <v>1</v>
      </c>
      <c r="C59" s="115" t="s">
        <v>77</v>
      </c>
      <c r="D59" s="115" t="s">
        <v>150</v>
      </c>
      <c r="E59" s="116">
        <v>2386.39</v>
      </c>
      <c r="F59" s="118"/>
    </row>
    <row r="60" spans="1:6">
      <c r="A60" s="115">
        <v>913</v>
      </c>
      <c r="B60" s="115">
        <v>2</v>
      </c>
      <c r="C60" s="115" t="s">
        <v>67</v>
      </c>
      <c r="D60" s="115" t="s">
        <v>151</v>
      </c>
      <c r="E60" s="116">
        <v>2386.39</v>
      </c>
      <c r="F60" s="118"/>
    </row>
    <row r="61" spans="1:6">
      <c r="A61" s="115">
        <v>913</v>
      </c>
      <c r="B61" s="115">
        <v>4</v>
      </c>
      <c r="C61" s="115" t="s">
        <v>67</v>
      </c>
      <c r="D61" s="115" t="s">
        <v>152</v>
      </c>
      <c r="E61" s="116">
        <v>2394.39</v>
      </c>
      <c r="F61" s="118"/>
    </row>
    <row r="62" spans="1:6">
      <c r="A62" s="115">
        <v>913</v>
      </c>
      <c r="B62" s="115">
        <v>8</v>
      </c>
      <c r="C62" s="115" t="s">
        <v>67</v>
      </c>
      <c r="D62" s="115" t="s">
        <v>153</v>
      </c>
      <c r="E62" s="116">
        <v>3529</v>
      </c>
      <c r="F62" s="118"/>
    </row>
    <row r="63" spans="1:6">
      <c r="A63" s="115">
        <v>913</v>
      </c>
      <c r="B63" s="115">
        <v>11</v>
      </c>
      <c r="C63" s="115" t="s">
        <v>122</v>
      </c>
      <c r="D63" s="115" t="s">
        <v>154</v>
      </c>
      <c r="E63" s="116">
        <v>2136</v>
      </c>
      <c r="F63" s="118"/>
    </row>
    <row r="64" spans="1:6">
      <c r="A64" s="115">
        <v>913</v>
      </c>
      <c r="B64" s="115">
        <v>14</v>
      </c>
      <c r="C64" s="115" t="s">
        <v>155</v>
      </c>
      <c r="D64" s="115" t="s">
        <v>156</v>
      </c>
      <c r="E64" s="116">
        <v>945</v>
      </c>
      <c r="F64" s="118"/>
    </row>
    <row r="65" spans="1:6">
      <c r="A65" s="115">
        <v>913</v>
      </c>
      <c r="B65" s="115">
        <v>15</v>
      </c>
      <c r="C65" s="115" t="s">
        <v>157</v>
      </c>
      <c r="D65" s="115" t="s">
        <v>158</v>
      </c>
      <c r="E65" s="116">
        <v>945</v>
      </c>
      <c r="F65" s="118"/>
    </row>
    <row r="66" spans="1:6">
      <c r="A66" s="115">
        <v>913</v>
      </c>
      <c r="B66" s="115">
        <v>16</v>
      </c>
      <c r="C66" s="115" t="s">
        <v>157</v>
      </c>
      <c r="D66" s="115" t="s">
        <v>159</v>
      </c>
      <c r="E66" s="116">
        <v>945</v>
      </c>
      <c r="F66" s="118"/>
    </row>
    <row r="67" spans="1:6">
      <c r="A67" s="115">
        <v>913</v>
      </c>
      <c r="B67" s="115">
        <v>18</v>
      </c>
      <c r="C67" s="115" t="s">
        <v>160</v>
      </c>
      <c r="D67" s="115" t="s">
        <v>161</v>
      </c>
      <c r="E67" s="116">
        <v>3606.81</v>
      </c>
      <c r="F67" s="118"/>
    </row>
    <row r="68" spans="1:6">
      <c r="A68" s="115">
        <v>913</v>
      </c>
      <c r="B68" s="115">
        <v>22</v>
      </c>
      <c r="C68" s="115" t="s">
        <v>162</v>
      </c>
      <c r="D68" s="115" t="s">
        <v>163</v>
      </c>
      <c r="E68" s="116">
        <v>409</v>
      </c>
      <c r="F68" s="118"/>
    </row>
    <row r="69" spans="1:6">
      <c r="A69" s="115">
        <v>913</v>
      </c>
      <c r="B69" s="115">
        <v>23</v>
      </c>
      <c r="C69" s="115" t="s">
        <v>164</v>
      </c>
      <c r="D69" s="115" t="s">
        <v>163</v>
      </c>
      <c r="E69" s="116">
        <v>1978</v>
      </c>
      <c r="F69" s="118"/>
    </row>
    <row r="70" spans="1:6">
      <c r="A70" s="115">
        <v>913</v>
      </c>
      <c r="B70" s="115">
        <v>24</v>
      </c>
      <c r="C70" s="115" t="s">
        <v>122</v>
      </c>
      <c r="D70" s="115" t="s">
        <v>165</v>
      </c>
      <c r="E70" s="116">
        <v>1933</v>
      </c>
      <c r="F70" s="118"/>
    </row>
    <row r="71" spans="1:6">
      <c r="A71" s="115">
        <v>913</v>
      </c>
      <c r="B71" s="115">
        <v>25</v>
      </c>
      <c r="C71" s="115" t="s">
        <v>122</v>
      </c>
      <c r="D71" s="115" t="s">
        <v>166</v>
      </c>
      <c r="E71" s="116">
        <v>3022.14</v>
      </c>
      <c r="F71" s="118"/>
    </row>
    <row r="72" spans="1:6">
      <c r="A72" s="115">
        <v>913</v>
      </c>
      <c r="B72" s="115">
        <v>26</v>
      </c>
      <c r="C72" s="115" t="s">
        <v>122</v>
      </c>
      <c r="D72" s="115" t="s">
        <v>167</v>
      </c>
      <c r="E72" s="116">
        <v>2007</v>
      </c>
      <c r="F72" s="118"/>
    </row>
    <row r="73" spans="1:6">
      <c r="A73" s="115">
        <v>913</v>
      </c>
      <c r="B73" s="115">
        <v>28</v>
      </c>
      <c r="C73" s="115" t="s">
        <v>122</v>
      </c>
      <c r="D73" s="115" t="s">
        <v>168</v>
      </c>
      <c r="E73" s="116">
        <v>3000</v>
      </c>
      <c r="F73" s="118"/>
    </row>
    <row r="74" spans="1:6">
      <c r="A74" s="115">
        <v>913</v>
      </c>
      <c r="B74" s="115">
        <v>29</v>
      </c>
      <c r="C74" s="115" t="s">
        <v>77</v>
      </c>
      <c r="D74" s="115" t="s">
        <v>169</v>
      </c>
      <c r="E74" s="116">
        <v>2639.62</v>
      </c>
      <c r="F74" s="118"/>
    </row>
    <row r="75" spans="1:6">
      <c r="A75" s="115">
        <v>913</v>
      </c>
      <c r="B75" s="115">
        <v>37</v>
      </c>
      <c r="C75" s="115" t="s">
        <v>170</v>
      </c>
      <c r="D75" s="115" t="s">
        <v>150</v>
      </c>
      <c r="E75" s="116">
        <v>1056.33</v>
      </c>
      <c r="F75" s="118"/>
    </row>
    <row r="76" spans="1:6">
      <c r="A76" s="115">
        <v>913</v>
      </c>
      <c r="B76" s="115">
        <v>38</v>
      </c>
      <c r="C76" s="115" t="s">
        <v>122</v>
      </c>
      <c r="D76" s="115" t="s">
        <v>171</v>
      </c>
      <c r="E76" s="116">
        <v>2750.35</v>
      </c>
      <c r="F76" s="118"/>
    </row>
    <row r="77" spans="1:6">
      <c r="A77" s="115">
        <v>913</v>
      </c>
      <c r="B77" s="115">
        <v>39</v>
      </c>
      <c r="C77" s="115" t="s">
        <v>172</v>
      </c>
      <c r="D77" s="115"/>
      <c r="E77" s="116">
        <v>3130</v>
      </c>
      <c r="F77" s="118"/>
    </row>
    <row r="78" spans="1:6">
      <c r="A78" s="115">
        <v>913</v>
      </c>
      <c r="B78" s="115">
        <v>40</v>
      </c>
      <c r="C78" s="115" t="s">
        <v>173</v>
      </c>
      <c r="D78" s="115" t="s">
        <v>153</v>
      </c>
      <c r="E78" s="116">
        <v>426.8</v>
      </c>
      <c r="F78" s="118"/>
    </row>
    <row r="79" spans="1:6">
      <c r="A79" s="115">
        <v>913</v>
      </c>
      <c r="B79" s="115">
        <v>43</v>
      </c>
      <c r="C79" s="115" t="s">
        <v>122</v>
      </c>
      <c r="D79" s="115" t="s">
        <v>174</v>
      </c>
      <c r="E79" s="116">
        <v>2593.15</v>
      </c>
      <c r="F79" s="118"/>
    </row>
    <row r="80" spans="1:6">
      <c r="A80" s="115">
        <v>913</v>
      </c>
      <c r="B80" s="115">
        <v>67</v>
      </c>
      <c r="C80" s="115" t="s">
        <v>122</v>
      </c>
      <c r="D80" s="115" t="s">
        <v>175</v>
      </c>
      <c r="E80" s="116">
        <v>1901.39</v>
      </c>
      <c r="F80" s="118"/>
    </row>
    <row r="81" spans="1:6">
      <c r="A81" s="115">
        <v>913</v>
      </c>
      <c r="B81" s="115">
        <v>69</v>
      </c>
      <c r="C81" s="115" t="s">
        <v>122</v>
      </c>
      <c r="D81" s="115" t="s">
        <v>176</v>
      </c>
      <c r="E81" s="116">
        <v>4645.2700000000004</v>
      </c>
      <c r="F81" s="118"/>
    </row>
    <row r="82" spans="1:6">
      <c r="A82" s="115">
        <v>913</v>
      </c>
      <c r="B82" s="115">
        <v>70</v>
      </c>
      <c r="C82" s="115" t="s">
        <v>177</v>
      </c>
      <c r="D82" s="115" t="s">
        <v>176</v>
      </c>
      <c r="E82" s="116">
        <v>598</v>
      </c>
      <c r="F82" s="118"/>
    </row>
    <row r="83" spans="1:6">
      <c r="A83" s="115">
        <v>913</v>
      </c>
      <c r="B83" s="115">
        <v>71</v>
      </c>
      <c r="C83" s="115" t="s">
        <v>178</v>
      </c>
      <c r="D83" s="115" t="s">
        <v>165</v>
      </c>
      <c r="E83" s="116">
        <v>1796</v>
      </c>
      <c r="F83" s="118"/>
    </row>
    <row r="84" spans="1:6">
      <c r="A84" s="115">
        <v>913</v>
      </c>
      <c r="B84" s="115">
        <v>86</v>
      </c>
      <c r="C84" s="115" t="s">
        <v>122</v>
      </c>
      <c r="D84" s="115" t="s">
        <v>156</v>
      </c>
      <c r="E84" s="116">
        <v>1660.66</v>
      </c>
      <c r="F84" s="118"/>
    </row>
    <row r="85" spans="1:6">
      <c r="A85" s="115">
        <v>913</v>
      </c>
      <c r="B85" s="115">
        <v>87</v>
      </c>
      <c r="C85" s="135" t="s">
        <v>179</v>
      </c>
      <c r="D85" s="135" t="s">
        <v>174</v>
      </c>
      <c r="E85" s="116">
        <v>1660.66</v>
      </c>
      <c r="F85" s="118"/>
    </row>
    <row r="86" spans="1:6">
      <c r="A86" s="115">
        <v>913</v>
      </c>
      <c r="B86" s="115">
        <v>89</v>
      </c>
      <c r="C86" s="115" t="s">
        <v>180</v>
      </c>
      <c r="D86" s="115" t="s">
        <v>152</v>
      </c>
      <c r="E86" s="116">
        <v>1113.1199999999999</v>
      </c>
      <c r="F86" s="118"/>
    </row>
    <row r="87" spans="1:6">
      <c r="A87" s="115">
        <v>913</v>
      </c>
      <c r="B87" s="115">
        <v>90</v>
      </c>
      <c r="C87" s="115" t="s">
        <v>181</v>
      </c>
      <c r="D87" s="115" t="s">
        <v>174</v>
      </c>
      <c r="E87" s="116">
        <v>904.1</v>
      </c>
      <c r="F87" s="118"/>
    </row>
    <row r="88" spans="1:6">
      <c r="A88" s="115">
        <v>913</v>
      </c>
      <c r="B88" s="115">
        <v>96</v>
      </c>
      <c r="C88" s="115" t="s">
        <v>182</v>
      </c>
      <c r="D88" s="115" t="s">
        <v>169</v>
      </c>
      <c r="E88" s="116">
        <v>1933.61</v>
      </c>
      <c r="F88" s="118"/>
    </row>
    <row r="89" spans="1:6">
      <c r="A89" s="115">
        <v>913</v>
      </c>
      <c r="B89" s="115">
        <v>97</v>
      </c>
      <c r="C89" s="115" t="s">
        <v>183</v>
      </c>
      <c r="D89" s="115" t="s">
        <v>153</v>
      </c>
      <c r="E89" s="116">
        <v>1966.38</v>
      </c>
      <c r="F89" s="118"/>
    </row>
    <row r="90" spans="1:6">
      <c r="A90" s="115">
        <v>913</v>
      </c>
      <c r="B90" s="115">
        <v>104</v>
      </c>
      <c r="C90" s="130" t="s">
        <v>184</v>
      </c>
      <c r="D90" s="130" t="s">
        <v>154</v>
      </c>
      <c r="E90" s="116">
        <v>1669</v>
      </c>
      <c r="F90" s="118"/>
    </row>
    <row r="91" spans="1:6">
      <c r="A91" s="115">
        <v>913</v>
      </c>
      <c r="B91" s="115">
        <v>106</v>
      </c>
      <c r="C91" s="130" t="s">
        <v>185</v>
      </c>
      <c r="D91" s="130" t="s">
        <v>186</v>
      </c>
      <c r="E91" s="116">
        <v>1742.31</v>
      </c>
      <c r="F91" s="118"/>
    </row>
    <row r="92" spans="1:6">
      <c r="A92" s="115">
        <v>913</v>
      </c>
      <c r="B92" s="115">
        <v>107</v>
      </c>
      <c r="C92" s="130" t="s">
        <v>187</v>
      </c>
      <c r="D92" s="130" t="s">
        <v>171</v>
      </c>
      <c r="E92" s="116">
        <v>1745.9</v>
      </c>
      <c r="F92" s="118"/>
    </row>
    <row r="93" spans="1:6" ht="12.75" customHeight="1">
      <c r="A93" s="115">
        <v>913</v>
      </c>
      <c r="B93" s="115">
        <v>113</v>
      </c>
      <c r="C93" s="130" t="s">
        <v>112</v>
      </c>
      <c r="D93" s="130" t="s">
        <v>188</v>
      </c>
      <c r="E93" s="116">
        <v>2736.88</v>
      </c>
      <c r="F93" s="118"/>
    </row>
    <row r="94" spans="1:6">
      <c r="A94" s="115">
        <v>491</v>
      </c>
      <c r="B94" s="115">
        <v>5010</v>
      </c>
      <c r="C94" s="130" t="s">
        <v>189</v>
      </c>
      <c r="D94" s="130" t="s">
        <v>190</v>
      </c>
      <c r="E94" s="116">
        <v>4722.95</v>
      </c>
      <c r="F94" s="118"/>
    </row>
    <row r="95" spans="1:6">
      <c r="A95" s="115">
        <v>491</v>
      </c>
      <c r="B95" s="115">
        <v>5039</v>
      </c>
      <c r="C95" s="130" t="s">
        <v>191</v>
      </c>
      <c r="D95" s="130"/>
      <c r="E95" s="116">
        <v>6800.97</v>
      </c>
      <c r="F95" s="118"/>
    </row>
    <row r="96" spans="1:6">
      <c r="A96" s="120">
        <v>913</v>
      </c>
      <c r="B96" s="120">
        <v>125</v>
      </c>
      <c r="C96" s="136" t="s">
        <v>192</v>
      </c>
      <c r="D96" s="83"/>
      <c r="E96" s="122">
        <v>1136.07</v>
      </c>
      <c r="F96" s="137"/>
    </row>
    <row r="97" spans="1:6">
      <c r="A97" s="120">
        <v>913</v>
      </c>
      <c r="B97" s="120">
        <v>132</v>
      </c>
      <c r="C97" s="136" t="s">
        <v>181</v>
      </c>
      <c r="D97" s="83"/>
      <c r="E97" s="122">
        <v>674.59</v>
      </c>
      <c r="F97" s="137"/>
    </row>
    <row r="98" spans="1:6">
      <c r="A98" s="120">
        <v>913</v>
      </c>
      <c r="B98" s="120">
        <v>133</v>
      </c>
      <c r="C98" s="136" t="s">
        <v>193</v>
      </c>
      <c r="D98" s="83"/>
      <c r="E98" s="122">
        <v>674.59</v>
      </c>
      <c r="F98" s="137"/>
    </row>
    <row r="99" spans="1:6">
      <c r="A99" s="120">
        <v>913</v>
      </c>
      <c r="B99" s="120">
        <v>134</v>
      </c>
      <c r="C99" s="136" t="s">
        <v>194</v>
      </c>
      <c r="D99" s="138" t="s">
        <v>150</v>
      </c>
      <c r="E99" s="122">
        <v>686.89</v>
      </c>
      <c r="F99" s="137"/>
    </row>
  </sheetData>
  <sheetProtection selectLockedCells="1" selectUnlockedCells="1"/>
  <mergeCells count="4">
    <mergeCell ref="A4:B4"/>
    <mergeCell ref="A5:F5"/>
    <mergeCell ref="A32:F32"/>
    <mergeCell ref="A58:F58"/>
  </mergeCells>
  <pageMargins left="0.70833333333333337" right="0.70833333333333337" top="0.74791666666666667" bottom="0.74791666666666667" header="0.51180555555555551" footer="0.51180555555555551"/>
  <pageSetup paperSize="9" scale="9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opLeftCell="A154" workbookViewId="0">
      <selection activeCell="J1" sqref="J1:M1048576"/>
    </sheetView>
  </sheetViews>
  <sheetFormatPr defaultColWidth="9.42578125" defaultRowHeight="15"/>
  <cols>
    <col min="1" max="1" width="5.7109375" customWidth="1"/>
    <col min="2" max="2" width="6" customWidth="1"/>
    <col min="3" max="3" width="38.42578125" customWidth="1"/>
    <col min="4" max="4" width="30" customWidth="1"/>
    <col min="5" max="5" width="12.5703125" style="139" customWidth="1"/>
    <col min="6" max="6" width="9.85546875" style="140" customWidth="1"/>
    <col min="7" max="8" width="11.42578125" style="140" customWidth="1"/>
    <col min="9" max="9" width="24.7109375" style="326" customWidth="1"/>
    <col min="10" max="10" width="9.42578125" hidden="1" customWidth="1"/>
    <col min="11" max="11" width="9.42578125" style="142" hidden="1" customWidth="1"/>
    <col min="12" max="12" width="10" style="110" hidden="1" customWidth="1"/>
    <col min="13" max="13" width="0" hidden="1" customWidth="1"/>
  </cols>
  <sheetData>
    <row r="1" spans="1:12" ht="14.25" customHeight="1">
      <c r="A1" s="410" t="s">
        <v>195</v>
      </c>
      <c r="B1" s="410"/>
      <c r="C1" s="410"/>
      <c r="D1" s="410"/>
      <c r="E1" s="410"/>
      <c r="F1" s="410"/>
      <c r="G1" s="410"/>
      <c r="H1" s="410"/>
      <c r="I1" s="410"/>
      <c r="J1" s="143"/>
      <c r="K1" s="144"/>
    </row>
    <row r="2" spans="1:12" ht="14.25" customHeight="1">
      <c r="A2" s="410"/>
      <c r="B2" s="410"/>
      <c r="C2" s="410"/>
      <c r="D2" s="410"/>
      <c r="E2" s="410"/>
      <c r="F2" s="410"/>
      <c r="G2" s="410"/>
      <c r="H2" s="410"/>
      <c r="I2" s="410"/>
      <c r="J2" s="143"/>
      <c r="K2" s="144"/>
    </row>
    <row r="3" spans="1:12" ht="75" customHeight="1">
      <c r="A3" s="411" t="s">
        <v>196</v>
      </c>
      <c r="B3" s="411"/>
      <c r="C3" s="145" t="s">
        <v>62</v>
      </c>
      <c r="D3" s="282" t="s">
        <v>408</v>
      </c>
      <c r="E3" s="147" t="s">
        <v>197</v>
      </c>
      <c r="F3" s="148" t="s">
        <v>7</v>
      </c>
      <c r="G3" s="385" t="s">
        <v>472</v>
      </c>
      <c r="H3" s="385" t="s">
        <v>471</v>
      </c>
      <c r="I3" s="146" t="s">
        <v>198</v>
      </c>
      <c r="J3" s="149" t="s">
        <v>199</v>
      </c>
      <c r="K3" s="144"/>
    </row>
    <row r="4" spans="1:12" ht="15.75" customHeight="1">
      <c r="A4" s="333">
        <v>5105</v>
      </c>
      <c r="B4" s="333">
        <v>652</v>
      </c>
      <c r="C4" s="334" t="s">
        <v>394</v>
      </c>
      <c r="D4" s="152">
        <v>20400</v>
      </c>
      <c r="E4" s="153">
        <v>2017</v>
      </c>
      <c r="F4" s="154"/>
      <c r="G4" s="346"/>
      <c r="H4" s="346"/>
      <c r="I4" s="155" t="s">
        <v>202</v>
      </c>
      <c r="J4" s="149"/>
      <c r="K4" s="144"/>
    </row>
    <row r="5" spans="1:12" ht="15.75" customHeight="1">
      <c r="A5" s="333">
        <v>5106</v>
      </c>
      <c r="B5" s="333">
        <v>651</v>
      </c>
      <c r="C5" s="334" t="s">
        <v>395</v>
      </c>
      <c r="D5" s="152">
        <v>26940</v>
      </c>
      <c r="E5" s="153">
        <v>2017</v>
      </c>
      <c r="F5" s="148"/>
      <c r="G5" s="347"/>
      <c r="H5" s="347"/>
      <c r="I5" s="155" t="s">
        <v>202</v>
      </c>
      <c r="J5" s="149"/>
      <c r="K5" s="144"/>
    </row>
    <row r="6" spans="1:12" s="157" customFormat="1" ht="14.25">
      <c r="A6" s="150">
        <v>913</v>
      </c>
      <c r="B6" s="150">
        <v>334</v>
      </c>
      <c r="C6" s="151" t="s">
        <v>200</v>
      </c>
      <c r="D6" s="152">
        <v>1177.24</v>
      </c>
      <c r="E6" s="153">
        <v>2017</v>
      </c>
      <c r="F6" s="154" t="s">
        <v>201</v>
      </c>
      <c r="G6" s="346"/>
      <c r="H6" s="346"/>
      <c r="I6" s="155" t="s">
        <v>202</v>
      </c>
      <c r="J6" s="149"/>
      <c r="K6" s="144" t="s">
        <v>203</v>
      </c>
      <c r="L6" s="156"/>
    </row>
    <row r="7" spans="1:12">
      <c r="A7" s="158">
        <v>913</v>
      </c>
      <c r="B7" s="158">
        <v>305</v>
      </c>
      <c r="C7" s="159" t="s">
        <v>204</v>
      </c>
      <c r="D7" s="160">
        <v>852.85</v>
      </c>
      <c r="E7" s="161">
        <v>2016</v>
      </c>
      <c r="F7" s="162"/>
      <c r="G7" s="190"/>
      <c r="H7" s="190"/>
      <c r="I7" s="155" t="s">
        <v>202</v>
      </c>
      <c r="J7" s="412" t="s">
        <v>205</v>
      </c>
      <c r="K7" s="163" t="s">
        <v>206</v>
      </c>
    </row>
    <row r="8" spans="1:12">
      <c r="A8" s="158">
        <v>913</v>
      </c>
      <c r="B8" s="158">
        <v>359</v>
      </c>
      <c r="C8" s="159" t="s">
        <v>207</v>
      </c>
      <c r="D8" s="160">
        <v>844.72</v>
      </c>
      <c r="E8" s="161">
        <v>2017</v>
      </c>
      <c r="F8" s="162"/>
      <c r="G8" s="190"/>
      <c r="H8" s="190"/>
      <c r="I8" s="155" t="s">
        <v>202</v>
      </c>
      <c r="J8" s="412"/>
      <c r="K8" s="163" t="s">
        <v>206</v>
      </c>
    </row>
    <row r="9" spans="1:12">
      <c r="A9" s="164">
        <v>913</v>
      </c>
      <c r="B9" s="164">
        <v>119</v>
      </c>
      <c r="C9" s="165" t="s">
        <v>208</v>
      </c>
      <c r="D9" s="160">
        <v>368.85</v>
      </c>
      <c r="E9" s="161">
        <v>2010</v>
      </c>
      <c r="F9" s="162"/>
      <c r="G9" s="162"/>
      <c r="H9" s="162"/>
      <c r="I9" s="166" t="s">
        <v>202</v>
      </c>
      <c r="J9" s="412"/>
      <c r="K9" s="144" t="s">
        <v>203</v>
      </c>
    </row>
    <row r="10" spans="1:12">
      <c r="A10" s="164">
        <v>913</v>
      </c>
      <c r="B10" s="164">
        <v>118</v>
      </c>
      <c r="C10" s="165" t="s">
        <v>209</v>
      </c>
      <c r="D10" s="160">
        <v>531.97</v>
      </c>
      <c r="E10" s="161">
        <v>2010</v>
      </c>
      <c r="F10" s="162"/>
      <c r="G10" s="162"/>
      <c r="H10" s="162"/>
      <c r="I10" s="166" t="s">
        <v>202</v>
      </c>
      <c r="J10" s="412"/>
      <c r="K10" s="144" t="s">
        <v>203</v>
      </c>
    </row>
    <row r="11" spans="1:12">
      <c r="A11" s="164">
        <v>90</v>
      </c>
      <c r="B11" s="164">
        <v>114</v>
      </c>
      <c r="C11" s="165" t="s">
        <v>210</v>
      </c>
      <c r="D11" s="160">
        <v>180</v>
      </c>
      <c r="E11" s="167" t="s">
        <v>211</v>
      </c>
      <c r="F11" s="162"/>
      <c r="G11" s="162"/>
      <c r="H11" s="162"/>
      <c r="I11" s="166" t="s">
        <v>202</v>
      </c>
      <c r="J11" s="412"/>
      <c r="K11" s="144" t="s">
        <v>203</v>
      </c>
    </row>
    <row r="12" spans="1:12" ht="24.75">
      <c r="A12" s="164">
        <v>90</v>
      </c>
      <c r="B12" s="168" t="s">
        <v>212</v>
      </c>
      <c r="C12" s="169" t="s">
        <v>213</v>
      </c>
      <c r="D12" s="160">
        <v>330</v>
      </c>
      <c r="E12" s="167" t="s">
        <v>211</v>
      </c>
      <c r="F12" s="162"/>
      <c r="G12" s="162"/>
      <c r="H12" s="162"/>
      <c r="I12" s="166" t="s">
        <v>202</v>
      </c>
      <c r="J12" s="412"/>
      <c r="K12" s="144" t="s">
        <v>203</v>
      </c>
    </row>
    <row r="13" spans="1:12">
      <c r="A13" s="164">
        <v>913</v>
      </c>
      <c r="B13" s="168">
        <v>332</v>
      </c>
      <c r="C13" s="169" t="s">
        <v>214</v>
      </c>
      <c r="D13" s="160">
        <v>2200</v>
      </c>
      <c r="E13" s="167">
        <v>2017</v>
      </c>
      <c r="F13" s="162"/>
      <c r="G13" s="162"/>
      <c r="H13" s="162"/>
      <c r="I13" s="166" t="s">
        <v>202</v>
      </c>
      <c r="J13" s="412"/>
      <c r="K13" s="170" t="s">
        <v>215</v>
      </c>
    </row>
    <row r="14" spans="1:12">
      <c r="A14" s="164">
        <v>913</v>
      </c>
      <c r="B14" s="168">
        <v>402</v>
      </c>
      <c r="C14" s="169" t="s">
        <v>378</v>
      </c>
      <c r="D14" s="160">
        <v>405.69</v>
      </c>
      <c r="E14" s="167">
        <v>2018</v>
      </c>
      <c r="F14" s="162" t="s">
        <v>201</v>
      </c>
      <c r="G14" s="162"/>
      <c r="H14" s="162"/>
      <c r="I14" s="166" t="s">
        <v>202</v>
      </c>
      <c r="J14" s="412"/>
      <c r="K14" s="170" t="s">
        <v>215</v>
      </c>
    </row>
    <row r="15" spans="1:12">
      <c r="A15" s="158">
        <v>913</v>
      </c>
      <c r="B15" s="158">
        <v>348</v>
      </c>
      <c r="C15" s="164" t="s">
        <v>216</v>
      </c>
      <c r="D15" s="160">
        <v>1088.6199999999999</v>
      </c>
      <c r="E15" s="161">
        <v>2017</v>
      </c>
      <c r="F15" s="162"/>
      <c r="G15" s="162"/>
      <c r="H15" s="162"/>
      <c r="I15" s="166" t="s">
        <v>202</v>
      </c>
      <c r="J15" s="412"/>
      <c r="K15" s="163" t="s">
        <v>206</v>
      </c>
    </row>
    <row r="16" spans="1:12">
      <c r="A16" s="171">
        <v>913</v>
      </c>
      <c r="B16" s="171">
        <v>245</v>
      </c>
      <c r="C16" s="172" t="s">
        <v>217</v>
      </c>
      <c r="D16" s="173">
        <v>291.87</v>
      </c>
      <c r="E16" s="174">
        <v>2014</v>
      </c>
      <c r="F16" s="175"/>
      <c r="G16" s="175"/>
      <c r="H16" s="175"/>
      <c r="I16" s="166" t="s">
        <v>202</v>
      </c>
      <c r="J16" s="412"/>
      <c r="K16" s="163" t="s">
        <v>206</v>
      </c>
    </row>
    <row r="17" spans="1:11">
      <c r="A17" s="171">
        <v>913</v>
      </c>
      <c r="B17" s="176">
        <v>396</v>
      </c>
      <c r="C17" s="177" t="s">
        <v>377</v>
      </c>
      <c r="D17" s="173">
        <v>1080.49</v>
      </c>
      <c r="E17" s="174">
        <v>2018</v>
      </c>
      <c r="F17" s="175"/>
      <c r="G17" s="175"/>
      <c r="H17" s="175"/>
      <c r="I17" s="178" t="s">
        <v>202</v>
      </c>
      <c r="J17" s="412"/>
      <c r="K17" s="163" t="s">
        <v>206</v>
      </c>
    </row>
    <row r="18" spans="1:11">
      <c r="A18" s="171">
        <v>913</v>
      </c>
      <c r="B18" s="176">
        <v>111</v>
      </c>
      <c r="C18" s="177" t="s">
        <v>391</v>
      </c>
      <c r="D18" s="173">
        <v>733.61</v>
      </c>
      <c r="E18" s="174">
        <v>2010</v>
      </c>
      <c r="F18" s="175"/>
      <c r="G18" s="175"/>
      <c r="H18" s="175"/>
      <c r="I18" s="178" t="s">
        <v>202</v>
      </c>
      <c r="J18" s="412"/>
      <c r="K18" s="163" t="s">
        <v>206</v>
      </c>
    </row>
    <row r="19" spans="1:11">
      <c r="A19" s="158">
        <v>491</v>
      </c>
      <c r="B19" s="168">
        <v>5084</v>
      </c>
      <c r="C19" s="169" t="s">
        <v>218</v>
      </c>
      <c r="D19" s="160">
        <v>4104.07</v>
      </c>
      <c r="E19" s="161">
        <v>2015</v>
      </c>
      <c r="F19" s="162"/>
      <c r="G19" s="162"/>
      <c r="H19" s="162"/>
      <c r="I19" s="166" t="s">
        <v>202</v>
      </c>
      <c r="J19" s="412"/>
      <c r="K19" s="144" t="s">
        <v>203</v>
      </c>
    </row>
    <row r="20" spans="1:11">
      <c r="A20" s="158">
        <v>913</v>
      </c>
      <c r="B20" s="168">
        <v>368</v>
      </c>
      <c r="C20" s="179" t="s">
        <v>219</v>
      </c>
      <c r="D20" s="160">
        <v>1284.55</v>
      </c>
      <c r="E20" s="161">
        <v>2017</v>
      </c>
      <c r="F20" s="162"/>
      <c r="G20" s="162"/>
      <c r="H20" s="162"/>
      <c r="I20" s="166" t="s">
        <v>202</v>
      </c>
      <c r="J20" s="412"/>
      <c r="K20" s="163" t="s">
        <v>206</v>
      </c>
    </row>
    <row r="21" spans="1:11">
      <c r="A21" s="158">
        <v>913</v>
      </c>
      <c r="B21" s="168">
        <v>369</v>
      </c>
      <c r="C21" s="179" t="s">
        <v>219</v>
      </c>
      <c r="D21" s="160">
        <v>1284.55</v>
      </c>
      <c r="E21" s="161">
        <v>2017</v>
      </c>
      <c r="F21" s="162"/>
      <c r="G21" s="162"/>
      <c r="H21" s="162"/>
      <c r="I21" s="166" t="s">
        <v>202</v>
      </c>
      <c r="J21" s="412"/>
      <c r="K21" s="163" t="s">
        <v>206</v>
      </c>
    </row>
    <row r="22" spans="1:11" ht="15.75" thickBot="1">
      <c r="A22" s="335">
        <v>913</v>
      </c>
      <c r="B22" s="180">
        <v>370</v>
      </c>
      <c r="C22" s="181" t="s">
        <v>219</v>
      </c>
      <c r="D22" s="182">
        <v>1284.55</v>
      </c>
      <c r="E22" s="183">
        <v>2017</v>
      </c>
      <c r="F22" s="184"/>
      <c r="G22" s="184"/>
      <c r="H22" s="175"/>
      <c r="I22" s="185" t="s">
        <v>202</v>
      </c>
      <c r="J22" s="412"/>
      <c r="K22" s="336" t="s">
        <v>206</v>
      </c>
    </row>
    <row r="23" spans="1:11">
      <c r="A23" s="228">
        <v>652</v>
      </c>
      <c r="B23" s="338">
        <v>5098</v>
      </c>
      <c r="C23" s="334" t="s">
        <v>394</v>
      </c>
      <c r="D23" s="339">
        <v>20497.5</v>
      </c>
      <c r="E23" s="340">
        <v>2016</v>
      </c>
      <c r="F23" s="341"/>
      <c r="G23" s="360"/>
      <c r="H23" s="362"/>
      <c r="I23" s="361" t="s">
        <v>220</v>
      </c>
      <c r="J23" s="414" t="s">
        <v>389</v>
      </c>
      <c r="K23" s="422" t="s">
        <v>222</v>
      </c>
    </row>
    <row r="24" spans="1:11">
      <c r="A24" s="337">
        <v>913</v>
      </c>
      <c r="B24" s="187">
        <v>97</v>
      </c>
      <c r="C24" s="187" t="s">
        <v>183</v>
      </c>
      <c r="D24" s="188">
        <v>1966.38</v>
      </c>
      <c r="E24" s="189">
        <v>2009</v>
      </c>
      <c r="F24" s="190" t="s">
        <v>201</v>
      </c>
      <c r="G24" s="190"/>
      <c r="H24" s="190"/>
      <c r="I24" s="155" t="s">
        <v>220</v>
      </c>
      <c r="J24" s="412"/>
      <c r="K24" s="423"/>
    </row>
    <row r="25" spans="1:11">
      <c r="A25" s="191" t="s">
        <v>397</v>
      </c>
      <c r="B25" s="191">
        <v>175</v>
      </c>
      <c r="C25" s="159" t="s">
        <v>223</v>
      </c>
      <c r="D25" s="160">
        <v>267.48</v>
      </c>
      <c r="E25" s="161">
        <v>2012</v>
      </c>
      <c r="F25" s="162"/>
      <c r="G25" s="162"/>
      <c r="H25" s="162"/>
      <c r="I25" s="166" t="s">
        <v>220</v>
      </c>
      <c r="J25" s="412"/>
      <c r="K25" s="423"/>
    </row>
    <row r="26" spans="1:11" ht="27" customHeight="1">
      <c r="A26" s="191">
        <v>913</v>
      </c>
      <c r="B26" s="191">
        <v>183</v>
      </c>
      <c r="C26" s="159" t="s">
        <v>224</v>
      </c>
      <c r="D26" s="160">
        <v>2523</v>
      </c>
      <c r="E26" s="161">
        <v>2012</v>
      </c>
      <c r="F26" s="162"/>
      <c r="G26" s="162"/>
      <c r="H26" s="162"/>
      <c r="I26" s="166" t="s">
        <v>220</v>
      </c>
      <c r="J26" s="412"/>
      <c r="K26" s="423"/>
    </row>
    <row r="27" spans="1:11" ht="15.75" customHeight="1">
      <c r="A27" s="192">
        <v>913</v>
      </c>
      <c r="B27" s="192">
        <v>285</v>
      </c>
      <c r="C27" s="159" t="s">
        <v>223</v>
      </c>
      <c r="D27" s="173">
        <v>243.09</v>
      </c>
      <c r="E27" s="174">
        <v>2015</v>
      </c>
      <c r="F27" s="175"/>
      <c r="G27" s="175"/>
      <c r="H27" s="175"/>
      <c r="I27" s="166" t="s">
        <v>220</v>
      </c>
      <c r="J27" s="412"/>
      <c r="K27" s="423"/>
    </row>
    <row r="28" spans="1:11" ht="15.75" customHeight="1">
      <c r="A28" s="191">
        <v>913</v>
      </c>
      <c r="B28" s="191">
        <v>107</v>
      </c>
      <c r="C28" s="159" t="s">
        <v>187</v>
      </c>
      <c r="D28" s="160">
        <v>1745.9</v>
      </c>
      <c r="E28" s="161">
        <v>2010</v>
      </c>
      <c r="F28" s="175"/>
      <c r="G28" s="175"/>
      <c r="H28" s="175"/>
      <c r="I28" s="178" t="s">
        <v>220</v>
      </c>
      <c r="J28" s="412"/>
      <c r="K28" s="423"/>
    </row>
    <row r="29" spans="1:11" ht="15.75" thickBot="1">
      <c r="A29" s="193">
        <v>913</v>
      </c>
      <c r="B29" s="193">
        <v>260</v>
      </c>
      <c r="C29" s="194" t="s">
        <v>77</v>
      </c>
      <c r="D29" s="182">
        <v>2145.5300000000002</v>
      </c>
      <c r="E29" s="195">
        <v>2014</v>
      </c>
      <c r="F29" s="196"/>
      <c r="G29" s="196"/>
      <c r="H29" s="196"/>
      <c r="I29" s="185" t="s">
        <v>220</v>
      </c>
      <c r="J29" s="415"/>
      <c r="K29" s="424"/>
    </row>
    <row r="30" spans="1:11">
      <c r="A30" s="197">
        <v>913</v>
      </c>
      <c r="B30" s="197">
        <v>12</v>
      </c>
      <c r="C30" s="187" t="s">
        <v>96</v>
      </c>
      <c r="D30" s="188">
        <v>419</v>
      </c>
      <c r="E30" s="189">
        <v>2006</v>
      </c>
      <c r="F30" s="190"/>
      <c r="G30" s="190"/>
      <c r="H30" s="190"/>
      <c r="I30" s="155" t="s">
        <v>220</v>
      </c>
      <c r="J30" s="416" t="s">
        <v>225</v>
      </c>
      <c r="K30" s="418" t="s">
        <v>226</v>
      </c>
    </row>
    <row r="31" spans="1:11">
      <c r="A31" s="192">
        <v>913</v>
      </c>
      <c r="B31" s="192">
        <v>323</v>
      </c>
      <c r="C31" s="159" t="s">
        <v>223</v>
      </c>
      <c r="D31" s="173">
        <v>365.04</v>
      </c>
      <c r="E31" s="174">
        <v>2016</v>
      </c>
      <c r="F31" s="175"/>
      <c r="G31" s="175"/>
      <c r="H31" s="175"/>
      <c r="I31" s="166" t="s">
        <v>220</v>
      </c>
      <c r="J31" s="416"/>
      <c r="K31" s="418"/>
    </row>
    <row r="32" spans="1:11">
      <c r="A32" s="192">
        <v>913</v>
      </c>
      <c r="B32" s="192">
        <v>320</v>
      </c>
      <c r="C32" s="198" t="s">
        <v>227</v>
      </c>
      <c r="D32" s="173">
        <v>861.78</v>
      </c>
      <c r="E32" s="174">
        <v>2016</v>
      </c>
      <c r="F32" s="175"/>
      <c r="G32" s="175"/>
      <c r="H32" s="175"/>
      <c r="I32" s="166" t="s">
        <v>220</v>
      </c>
      <c r="J32" s="416"/>
      <c r="K32" s="418"/>
    </row>
    <row r="33" spans="1:12">
      <c r="A33" s="191">
        <v>913</v>
      </c>
      <c r="B33" s="191">
        <v>25</v>
      </c>
      <c r="C33" s="158" t="s">
        <v>67</v>
      </c>
      <c r="D33" s="160">
        <v>3022.14</v>
      </c>
      <c r="E33" s="161">
        <v>2008</v>
      </c>
      <c r="F33" s="162"/>
      <c r="G33" s="162"/>
      <c r="H33" s="162"/>
      <c r="I33" s="166" t="s">
        <v>220</v>
      </c>
      <c r="J33" s="416"/>
      <c r="K33" s="418"/>
    </row>
    <row r="34" spans="1:12">
      <c r="A34" s="192">
        <v>491</v>
      </c>
      <c r="B34" s="192">
        <v>5052</v>
      </c>
      <c r="C34" s="171" t="s">
        <v>228</v>
      </c>
      <c r="D34" s="173">
        <v>3713.82</v>
      </c>
      <c r="E34" s="174">
        <v>2011</v>
      </c>
      <c r="F34" s="175" t="s">
        <v>201</v>
      </c>
      <c r="G34" s="175"/>
      <c r="H34" s="175"/>
      <c r="I34" s="166" t="s">
        <v>220</v>
      </c>
      <c r="J34" s="416"/>
      <c r="K34" s="418"/>
    </row>
    <row r="35" spans="1:12">
      <c r="A35" s="192">
        <v>913</v>
      </c>
      <c r="B35" s="192">
        <v>400</v>
      </c>
      <c r="C35" s="171" t="s">
        <v>380</v>
      </c>
      <c r="D35" s="173">
        <v>649.59</v>
      </c>
      <c r="E35" s="174">
        <v>2018</v>
      </c>
      <c r="F35" s="175" t="s">
        <v>201</v>
      </c>
      <c r="G35" s="175"/>
      <c r="H35" s="175"/>
      <c r="I35" s="166" t="s">
        <v>220</v>
      </c>
      <c r="J35" s="416"/>
      <c r="K35" s="418"/>
    </row>
    <row r="36" spans="1:12">
      <c r="A36" s="192">
        <v>913</v>
      </c>
      <c r="B36" s="192">
        <v>401</v>
      </c>
      <c r="C36" s="171" t="s">
        <v>381</v>
      </c>
      <c r="D36" s="173">
        <v>267.48</v>
      </c>
      <c r="E36" s="174">
        <v>2018</v>
      </c>
      <c r="F36" s="175"/>
      <c r="G36" s="175"/>
      <c r="H36" s="175"/>
      <c r="I36" s="166" t="s">
        <v>220</v>
      </c>
      <c r="J36" s="416"/>
      <c r="K36" s="418"/>
    </row>
    <row r="37" spans="1:12">
      <c r="A37" s="192">
        <v>800</v>
      </c>
      <c r="B37" s="192">
        <v>5042</v>
      </c>
      <c r="C37" s="171" t="s">
        <v>229</v>
      </c>
      <c r="D37" s="173">
        <v>13026</v>
      </c>
      <c r="E37" s="174">
        <v>2009</v>
      </c>
      <c r="F37" s="175"/>
      <c r="G37" s="175"/>
      <c r="H37" s="175"/>
      <c r="I37" s="166" t="s">
        <v>220</v>
      </c>
      <c r="J37" s="416"/>
      <c r="K37" s="418"/>
    </row>
    <row r="38" spans="1:12">
      <c r="A38" s="192">
        <v>800</v>
      </c>
      <c r="B38" s="192">
        <v>5083</v>
      </c>
      <c r="C38" s="171" t="s">
        <v>230</v>
      </c>
      <c r="D38" s="173">
        <v>24304.880000000001</v>
      </c>
      <c r="E38" s="174">
        <v>2015</v>
      </c>
      <c r="F38" s="175"/>
      <c r="G38" s="175"/>
      <c r="H38" s="175"/>
      <c r="I38" s="166" t="s">
        <v>220</v>
      </c>
      <c r="J38" s="416"/>
      <c r="K38" s="418"/>
    </row>
    <row r="39" spans="1:12">
      <c r="A39" s="192">
        <v>669</v>
      </c>
      <c r="B39" s="192">
        <v>5080</v>
      </c>
      <c r="C39" s="198" t="s">
        <v>231</v>
      </c>
      <c r="D39" s="173">
        <v>35000</v>
      </c>
      <c r="E39" s="174">
        <v>2014</v>
      </c>
      <c r="F39" s="175"/>
      <c r="G39" s="175"/>
      <c r="H39" s="175"/>
      <c r="I39" s="178" t="s">
        <v>220</v>
      </c>
      <c r="J39" s="417"/>
      <c r="K39" s="419"/>
    </row>
    <row r="40" spans="1:12" s="275" customFormat="1" ht="48.75">
      <c r="A40" s="363">
        <v>488</v>
      </c>
      <c r="B40" s="363">
        <v>5119</v>
      </c>
      <c r="C40" s="364" t="s">
        <v>405</v>
      </c>
      <c r="D40" s="365">
        <v>719940.04</v>
      </c>
      <c r="E40" s="370">
        <v>2018</v>
      </c>
      <c r="F40" s="366"/>
      <c r="G40" s="366" t="s">
        <v>201</v>
      </c>
      <c r="H40" s="366"/>
      <c r="I40" s="368" t="s">
        <v>410</v>
      </c>
      <c r="J40" s="408"/>
      <c r="K40" s="409" t="s">
        <v>469</v>
      </c>
      <c r="L40" s="287"/>
    </row>
    <row r="41" spans="1:12" s="275" customFormat="1" ht="48.75">
      <c r="A41" s="363">
        <v>488</v>
      </c>
      <c r="B41" s="363">
        <v>5119</v>
      </c>
      <c r="C41" s="364" t="s">
        <v>401</v>
      </c>
      <c r="D41" s="365">
        <v>5120.4799999999996</v>
      </c>
      <c r="E41" s="370">
        <v>2018</v>
      </c>
      <c r="F41" s="366"/>
      <c r="G41" s="366"/>
      <c r="H41" s="366"/>
      <c r="I41" s="368" t="s">
        <v>410</v>
      </c>
      <c r="J41" s="408"/>
      <c r="K41" s="409"/>
      <c r="L41" s="287"/>
    </row>
    <row r="42" spans="1:12" s="275" customFormat="1" ht="36.75">
      <c r="A42" s="363">
        <v>488</v>
      </c>
      <c r="B42" s="363">
        <v>5119</v>
      </c>
      <c r="C42" s="364" t="s">
        <v>398</v>
      </c>
      <c r="D42" s="365">
        <v>8192.77</v>
      </c>
      <c r="E42" s="370">
        <v>2018</v>
      </c>
      <c r="F42" s="366"/>
      <c r="G42" s="366"/>
      <c r="H42" s="366"/>
      <c r="I42" s="368" t="s">
        <v>410</v>
      </c>
      <c r="J42" s="408"/>
      <c r="K42" s="409"/>
      <c r="L42" s="287"/>
    </row>
    <row r="43" spans="1:12" s="275" customFormat="1" ht="48.75">
      <c r="A43" s="363">
        <v>488</v>
      </c>
      <c r="B43" s="363">
        <v>5119</v>
      </c>
      <c r="C43" s="364" t="s">
        <v>403</v>
      </c>
      <c r="D43" s="365">
        <v>5120.4799999999996</v>
      </c>
      <c r="E43" s="370">
        <v>2018</v>
      </c>
      <c r="F43" s="366"/>
      <c r="G43" s="366"/>
      <c r="H43" s="366"/>
      <c r="I43" s="368" t="s">
        <v>410</v>
      </c>
      <c r="J43" s="408"/>
      <c r="K43" s="409"/>
      <c r="L43" s="287"/>
    </row>
    <row r="44" spans="1:12" s="275" customFormat="1" ht="24.75">
      <c r="A44" s="363">
        <v>488</v>
      </c>
      <c r="B44" s="363">
        <v>5119</v>
      </c>
      <c r="C44" s="364" t="s">
        <v>399</v>
      </c>
      <c r="D44" s="365">
        <v>12801.21</v>
      </c>
      <c r="E44" s="370">
        <v>2018</v>
      </c>
      <c r="F44" s="366"/>
      <c r="G44" s="366"/>
      <c r="H44" s="366"/>
      <c r="I44" s="368" t="s">
        <v>410</v>
      </c>
      <c r="J44" s="408"/>
      <c r="K44" s="409"/>
      <c r="L44" s="287"/>
    </row>
    <row r="45" spans="1:12" s="275" customFormat="1" ht="48.75">
      <c r="A45" s="363">
        <v>488</v>
      </c>
      <c r="B45" s="363">
        <v>5119</v>
      </c>
      <c r="C45" s="364" t="s">
        <v>406</v>
      </c>
      <c r="D45" s="365">
        <v>19048.2</v>
      </c>
      <c r="E45" s="370">
        <v>2018</v>
      </c>
      <c r="F45" s="366" t="s">
        <v>201</v>
      </c>
      <c r="G45" s="366"/>
      <c r="H45" s="366" t="s">
        <v>201</v>
      </c>
      <c r="I45" s="368" t="s">
        <v>410</v>
      </c>
      <c r="J45" s="408"/>
      <c r="K45" s="409"/>
      <c r="L45" s="287"/>
    </row>
    <row r="46" spans="1:12" s="275" customFormat="1" ht="48.75">
      <c r="A46" s="363">
        <v>488</v>
      </c>
      <c r="B46" s="363">
        <v>5119</v>
      </c>
      <c r="C46" s="364" t="s">
        <v>407</v>
      </c>
      <c r="D46" s="365">
        <v>27650.61</v>
      </c>
      <c r="E46" s="370">
        <v>2018</v>
      </c>
      <c r="F46" s="366" t="s">
        <v>201</v>
      </c>
      <c r="G46" s="366"/>
      <c r="H46" s="366" t="s">
        <v>201</v>
      </c>
      <c r="I46" s="368" t="s">
        <v>410</v>
      </c>
      <c r="J46" s="408"/>
      <c r="K46" s="409"/>
      <c r="L46" s="287"/>
    </row>
    <row r="47" spans="1:12" s="275" customFormat="1" ht="60.75">
      <c r="A47" s="363">
        <v>488</v>
      </c>
      <c r="B47" s="363">
        <v>5119</v>
      </c>
      <c r="C47" s="364" t="s">
        <v>402</v>
      </c>
      <c r="D47" s="365">
        <v>2048.19</v>
      </c>
      <c r="E47" s="370">
        <v>2018</v>
      </c>
      <c r="F47" s="366"/>
      <c r="G47" s="366"/>
      <c r="H47" s="366"/>
      <c r="I47" s="368" t="s">
        <v>409</v>
      </c>
      <c r="J47" s="408"/>
      <c r="K47" s="409"/>
      <c r="L47" s="287"/>
    </row>
    <row r="48" spans="1:12" ht="14.25" customHeight="1">
      <c r="A48" s="187">
        <v>913</v>
      </c>
      <c r="B48" s="187">
        <v>292</v>
      </c>
      <c r="C48" s="187" t="s">
        <v>232</v>
      </c>
      <c r="D48" s="348">
        <v>486.99</v>
      </c>
      <c r="E48" s="349">
        <v>2016</v>
      </c>
      <c r="F48" s="190"/>
      <c r="G48" s="190"/>
      <c r="H48" s="190"/>
      <c r="I48" s="155" t="s">
        <v>233</v>
      </c>
      <c r="J48" s="412" t="s">
        <v>248</v>
      </c>
      <c r="K48" s="144" t="s">
        <v>234</v>
      </c>
    </row>
    <row r="49" spans="1:11">
      <c r="A49" s="158">
        <v>913</v>
      </c>
      <c r="B49" s="158">
        <v>32</v>
      </c>
      <c r="C49" s="158" t="s">
        <v>122</v>
      </c>
      <c r="D49" s="199">
        <v>3146</v>
      </c>
      <c r="E49" s="200">
        <v>2007</v>
      </c>
      <c r="F49" s="162"/>
      <c r="G49" s="190"/>
      <c r="H49" s="190"/>
      <c r="I49" s="155" t="s">
        <v>233</v>
      </c>
      <c r="J49" s="412"/>
      <c r="K49" s="163" t="s">
        <v>235</v>
      </c>
    </row>
    <row r="50" spans="1:11">
      <c r="A50" s="158">
        <v>913</v>
      </c>
      <c r="B50" s="158">
        <v>34</v>
      </c>
      <c r="C50" s="158" t="s">
        <v>144</v>
      </c>
      <c r="D50" s="199">
        <v>519</v>
      </c>
      <c r="E50" s="200">
        <v>2007</v>
      </c>
      <c r="F50" s="162"/>
      <c r="G50" s="190"/>
      <c r="H50" s="190"/>
      <c r="I50" s="155" t="s">
        <v>233</v>
      </c>
      <c r="J50" s="412"/>
      <c r="K50" s="144" t="s">
        <v>234</v>
      </c>
    </row>
    <row r="51" spans="1:11">
      <c r="A51" s="158">
        <v>913</v>
      </c>
      <c r="B51" s="158">
        <v>41</v>
      </c>
      <c r="C51" s="158" t="s">
        <v>142</v>
      </c>
      <c r="D51" s="199">
        <v>610</v>
      </c>
      <c r="E51" s="200">
        <v>2006</v>
      </c>
      <c r="F51" s="162"/>
      <c r="G51" s="190"/>
      <c r="H51" s="190"/>
      <c r="I51" s="155" t="s">
        <v>233</v>
      </c>
      <c r="J51" s="412"/>
      <c r="K51" s="163" t="s">
        <v>235</v>
      </c>
    </row>
    <row r="52" spans="1:11">
      <c r="A52" s="158">
        <v>913</v>
      </c>
      <c r="B52" s="158">
        <v>293</v>
      </c>
      <c r="C52" s="158" t="s">
        <v>236</v>
      </c>
      <c r="D52" s="199">
        <v>2600</v>
      </c>
      <c r="E52" s="200">
        <v>2016</v>
      </c>
      <c r="F52" s="162"/>
      <c r="G52" s="162"/>
      <c r="H52" s="162"/>
      <c r="I52" s="166" t="s">
        <v>233</v>
      </c>
      <c r="J52" s="412"/>
      <c r="K52" s="170" t="s">
        <v>237</v>
      </c>
    </row>
    <row r="53" spans="1:11">
      <c r="A53" s="158">
        <v>913</v>
      </c>
      <c r="B53" s="158">
        <v>48</v>
      </c>
      <c r="C53" s="158" t="s">
        <v>146</v>
      </c>
      <c r="D53" s="199">
        <v>560</v>
      </c>
      <c r="E53" s="200">
        <v>2002</v>
      </c>
      <c r="F53" s="162"/>
      <c r="G53" s="162"/>
      <c r="H53" s="162"/>
      <c r="I53" s="166" t="s">
        <v>233</v>
      </c>
      <c r="J53" s="412"/>
      <c r="K53" s="170" t="s">
        <v>237</v>
      </c>
    </row>
    <row r="54" spans="1:11">
      <c r="A54" s="158">
        <v>913</v>
      </c>
      <c r="B54" s="158">
        <v>51</v>
      </c>
      <c r="C54" s="158" t="s">
        <v>122</v>
      </c>
      <c r="D54" s="199">
        <v>2820</v>
      </c>
      <c r="E54" s="200">
        <v>2006</v>
      </c>
      <c r="F54" s="162"/>
      <c r="G54" s="162"/>
      <c r="H54" s="162"/>
      <c r="I54" s="166" t="s">
        <v>233</v>
      </c>
      <c r="J54" s="412"/>
      <c r="K54" s="170" t="s">
        <v>237</v>
      </c>
    </row>
    <row r="55" spans="1:11">
      <c r="A55" s="158">
        <v>913</v>
      </c>
      <c r="B55" s="158">
        <v>55</v>
      </c>
      <c r="C55" s="158" t="s">
        <v>122</v>
      </c>
      <c r="D55" s="199">
        <v>2470</v>
      </c>
      <c r="E55" s="200">
        <v>2007</v>
      </c>
      <c r="F55" s="162"/>
      <c r="G55" s="162"/>
      <c r="H55" s="162"/>
      <c r="I55" s="166" t="s">
        <v>233</v>
      </c>
      <c r="J55" s="412"/>
      <c r="K55" s="170" t="s">
        <v>237</v>
      </c>
    </row>
    <row r="56" spans="1:11">
      <c r="A56" s="158">
        <v>913</v>
      </c>
      <c r="B56" s="158">
        <v>65</v>
      </c>
      <c r="C56" s="158" t="s">
        <v>128</v>
      </c>
      <c r="D56" s="199">
        <v>1778.69</v>
      </c>
      <c r="E56" s="200">
        <v>2008</v>
      </c>
      <c r="F56" s="162" t="s">
        <v>201</v>
      </c>
      <c r="G56" s="162"/>
      <c r="H56" s="162"/>
      <c r="I56" s="166" t="s">
        <v>233</v>
      </c>
      <c r="J56" s="412"/>
      <c r="K56" s="144" t="s">
        <v>234</v>
      </c>
    </row>
    <row r="57" spans="1:11">
      <c r="A57" s="158">
        <v>913</v>
      </c>
      <c r="B57" s="158">
        <v>82</v>
      </c>
      <c r="C57" s="159" t="s">
        <v>238</v>
      </c>
      <c r="D57" s="199">
        <v>3000</v>
      </c>
      <c r="E57" s="200">
        <v>2009</v>
      </c>
      <c r="F57" s="162"/>
      <c r="G57" s="162"/>
      <c r="H57" s="162"/>
      <c r="I57" s="166" t="s">
        <v>233</v>
      </c>
      <c r="J57" s="412"/>
      <c r="K57" s="163" t="s">
        <v>235</v>
      </c>
    </row>
    <row r="58" spans="1:11">
      <c r="A58" s="158">
        <v>913</v>
      </c>
      <c r="B58" s="158">
        <v>83</v>
      </c>
      <c r="C58" s="158" t="s">
        <v>112</v>
      </c>
      <c r="D58" s="199">
        <v>1660.66</v>
      </c>
      <c r="E58" s="200">
        <v>2009</v>
      </c>
      <c r="F58" s="162"/>
      <c r="G58" s="162"/>
      <c r="H58" s="162"/>
      <c r="I58" s="166" t="s">
        <v>233</v>
      </c>
      <c r="J58" s="412"/>
      <c r="K58" s="170" t="s">
        <v>237</v>
      </c>
    </row>
    <row r="59" spans="1:11">
      <c r="A59" s="164">
        <v>913</v>
      </c>
      <c r="B59" s="164">
        <v>150</v>
      </c>
      <c r="C59" s="165" t="s">
        <v>67</v>
      </c>
      <c r="D59" s="199">
        <v>1129.27</v>
      </c>
      <c r="E59" s="200">
        <v>2011</v>
      </c>
      <c r="F59" s="162"/>
      <c r="G59" s="162"/>
      <c r="H59" s="162"/>
      <c r="I59" s="166" t="s">
        <v>233</v>
      </c>
      <c r="J59" s="412"/>
      <c r="K59" s="144" t="s">
        <v>234</v>
      </c>
    </row>
    <row r="60" spans="1:11">
      <c r="A60" s="164">
        <v>913</v>
      </c>
      <c r="B60" s="164">
        <v>151</v>
      </c>
      <c r="C60" s="158" t="s">
        <v>122</v>
      </c>
      <c r="D60" s="199">
        <v>1129.27</v>
      </c>
      <c r="E60" s="200">
        <v>2011</v>
      </c>
      <c r="F60" s="162"/>
      <c r="G60" s="162"/>
      <c r="H60" s="162"/>
      <c r="I60" s="166" t="s">
        <v>233</v>
      </c>
      <c r="J60" s="412"/>
      <c r="K60" s="144" t="s">
        <v>234</v>
      </c>
    </row>
    <row r="61" spans="1:11">
      <c r="A61" s="164">
        <v>491</v>
      </c>
      <c r="B61" s="164">
        <v>1822</v>
      </c>
      <c r="C61" s="201" t="s">
        <v>137</v>
      </c>
      <c r="D61" s="199">
        <v>6040</v>
      </c>
      <c r="E61" s="200">
        <v>2004</v>
      </c>
      <c r="F61" s="162"/>
      <c r="G61" s="162"/>
      <c r="H61" s="162"/>
      <c r="I61" s="166" t="s">
        <v>233</v>
      </c>
      <c r="J61" s="412"/>
      <c r="K61" s="170" t="s">
        <v>237</v>
      </c>
    </row>
    <row r="62" spans="1:11">
      <c r="A62" s="164">
        <v>491</v>
      </c>
      <c r="B62" s="164">
        <v>1794</v>
      </c>
      <c r="C62" s="165" t="s">
        <v>239</v>
      </c>
      <c r="D62" s="199">
        <v>4999</v>
      </c>
      <c r="E62" s="200">
        <v>2006</v>
      </c>
      <c r="F62" s="162"/>
      <c r="G62" s="162"/>
      <c r="H62" s="162"/>
      <c r="I62" s="166" t="s">
        <v>233</v>
      </c>
      <c r="J62" s="412"/>
      <c r="K62" s="144" t="s">
        <v>234</v>
      </c>
    </row>
    <row r="63" spans="1:11">
      <c r="A63" s="164">
        <v>491</v>
      </c>
      <c r="B63" s="164">
        <v>1852</v>
      </c>
      <c r="C63" s="202" t="s">
        <v>239</v>
      </c>
      <c r="D63" s="203">
        <v>6720.32</v>
      </c>
      <c r="E63" s="200">
        <v>2011</v>
      </c>
      <c r="F63" s="162"/>
      <c r="G63" s="162"/>
      <c r="H63" s="162"/>
      <c r="I63" s="166" t="s">
        <v>233</v>
      </c>
      <c r="J63" s="412"/>
      <c r="K63" s="144" t="s">
        <v>234</v>
      </c>
    </row>
    <row r="64" spans="1:11">
      <c r="A64" s="158">
        <v>913</v>
      </c>
      <c r="B64" s="158">
        <v>127</v>
      </c>
      <c r="C64" s="171" t="s">
        <v>94</v>
      </c>
      <c r="D64" s="203">
        <v>2770</v>
      </c>
      <c r="E64" s="200">
        <v>2010</v>
      </c>
      <c r="F64" s="162" t="s">
        <v>201</v>
      </c>
      <c r="G64" s="162"/>
      <c r="H64" s="162"/>
      <c r="I64" s="166" t="s">
        <v>233</v>
      </c>
      <c r="J64" s="412"/>
      <c r="K64" s="170" t="s">
        <v>237</v>
      </c>
    </row>
    <row r="65" spans="1:11">
      <c r="A65" s="158">
        <v>913</v>
      </c>
      <c r="B65" s="158">
        <v>157</v>
      </c>
      <c r="C65" s="171" t="s">
        <v>240</v>
      </c>
      <c r="D65" s="203">
        <v>444.72</v>
      </c>
      <c r="E65" s="200">
        <v>2011</v>
      </c>
      <c r="F65" s="162"/>
      <c r="G65" s="162"/>
      <c r="H65" s="162"/>
      <c r="I65" s="166" t="s">
        <v>233</v>
      </c>
      <c r="J65" s="412"/>
      <c r="K65" s="170" t="s">
        <v>237</v>
      </c>
    </row>
    <row r="66" spans="1:11">
      <c r="A66" s="158">
        <v>626</v>
      </c>
      <c r="B66" s="158">
        <v>1847</v>
      </c>
      <c r="C66" s="158" t="s">
        <v>241</v>
      </c>
      <c r="D66" s="203">
        <v>10406</v>
      </c>
      <c r="E66" s="200">
        <v>2010</v>
      </c>
      <c r="F66" s="162"/>
      <c r="G66" s="162"/>
      <c r="H66" s="162"/>
      <c r="I66" s="166" t="s">
        <v>233</v>
      </c>
      <c r="J66" s="412"/>
      <c r="K66" s="170" t="s">
        <v>237</v>
      </c>
    </row>
    <row r="67" spans="1:11">
      <c r="A67" s="158">
        <v>913</v>
      </c>
      <c r="B67" s="158">
        <v>149</v>
      </c>
      <c r="C67" s="164" t="s">
        <v>242</v>
      </c>
      <c r="D67" s="199">
        <v>1590</v>
      </c>
      <c r="E67" s="200">
        <v>2011</v>
      </c>
      <c r="F67" s="162"/>
      <c r="G67" s="162"/>
      <c r="H67" s="162"/>
      <c r="I67" s="166" t="s">
        <v>233</v>
      </c>
      <c r="J67" s="412"/>
      <c r="K67" s="163" t="s">
        <v>235</v>
      </c>
    </row>
    <row r="68" spans="1:11" ht="15" hidden="1" customHeight="1">
      <c r="A68" s="191"/>
      <c r="B68" s="158"/>
      <c r="C68" s="158"/>
      <c r="D68" s="160"/>
      <c r="E68" s="161"/>
      <c r="F68" s="162"/>
      <c r="G68" s="162"/>
      <c r="H68" s="162"/>
      <c r="I68" s="166" t="s">
        <v>233</v>
      </c>
      <c r="J68" s="412"/>
      <c r="K68" s="144" t="s">
        <v>234</v>
      </c>
    </row>
    <row r="69" spans="1:11">
      <c r="A69" s="191">
        <v>913</v>
      </c>
      <c r="B69" s="158">
        <v>189</v>
      </c>
      <c r="C69" s="158" t="s">
        <v>243</v>
      </c>
      <c r="D69" s="160">
        <v>626</v>
      </c>
      <c r="E69" s="161">
        <v>2012</v>
      </c>
      <c r="F69" s="162"/>
      <c r="G69" s="162"/>
      <c r="H69" s="162"/>
      <c r="I69" s="166" t="s">
        <v>233</v>
      </c>
      <c r="J69" s="412"/>
      <c r="K69" s="204" t="s">
        <v>237</v>
      </c>
    </row>
    <row r="70" spans="1:11" ht="24.75">
      <c r="A70" s="191">
        <v>913</v>
      </c>
      <c r="B70" s="158">
        <v>194</v>
      </c>
      <c r="C70" s="159" t="s">
        <v>244</v>
      </c>
      <c r="D70" s="160">
        <v>3488</v>
      </c>
      <c r="E70" s="167">
        <v>2012</v>
      </c>
      <c r="F70" s="162"/>
      <c r="G70" s="162"/>
      <c r="H70" s="162"/>
      <c r="I70" s="166" t="s">
        <v>233</v>
      </c>
      <c r="J70" s="412"/>
      <c r="K70" s="204" t="s">
        <v>237</v>
      </c>
    </row>
    <row r="71" spans="1:11">
      <c r="A71" s="191">
        <v>913</v>
      </c>
      <c r="B71" s="158">
        <v>294</v>
      </c>
      <c r="C71" s="169" t="s">
        <v>70</v>
      </c>
      <c r="D71" s="160">
        <v>924.39</v>
      </c>
      <c r="E71" s="161">
        <v>2016</v>
      </c>
      <c r="F71" s="162"/>
      <c r="G71" s="162"/>
      <c r="H71" s="162"/>
      <c r="I71" s="166" t="s">
        <v>233</v>
      </c>
      <c r="J71" s="412"/>
      <c r="K71" s="205" t="s">
        <v>245</v>
      </c>
    </row>
    <row r="72" spans="1:11">
      <c r="A72" s="192">
        <v>913</v>
      </c>
      <c r="B72" s="171">
        <v>237</v>
      </c>
      <c r="C72" s="169" t="s">
        <v>246</v>
      </c>
      <c r="D72" s="173">
        <v>3270</v>
      </c>
      <c r="E72" s="174">
        <v>2013</v>
      </c>
      <c r="F72" s="175"/>
      <c r="G72" s="175"/>
      <c r="H72" s="175"/>
      <c r="I72" s="166" t="s">
        <v>233</v>
      </c>
      <c r="J72" s="412"/>
      <c r="K72" s="204" t="s">
        <v>237</v>
      </c>
    </row>
    <row r="73" spans="1:11">
      <c r="A73" s="158">
        <v>913</v>
      </c>
      <c r="B73" s="158">
        <v>158</v>
      </c>
      <c r="C73" s="158" t="s">
        <v>247</v>
      </c>
      <c r="D73" s="160">
        <v>2031.71</v>
      </c>
      <c r="E73" s="161">
        <v>2011</v>
      </c>
      <c r="F73" s="162" t="s">
        <v>201</v>
      </c>
      <c r="G73" s="162"/>
      <c r="H73" s="162"/>
      <c r="I73" s="166" t="s">
        <v>233</v>
      </c>
      <c r="J73" s="412"/>
      <c r="K73" s="205" t="s">
        <v>245</v>
      </c>
    </row>
    <row r="74" spans="1:11">
      <c r="A74" s="158">
        <v>913</v>
      </c>
      <c r="B74" s="158">
        <v>172</v>
      </c>
      <c r="C74" s="158" t="s">
        <v>217</v>
      </c>
      <c r="D74" s="160">
        <v>272.36</v>
      </c>
      <c r="E74" s="161">
        <v>2012</v>
      </c>
      <c r="F74" s="162"/>
      <c r="G74" s="162"/>
      <c r="H74" s="162"/>
      <c r="I74" s="166" t="s">
        <v>233</v>
      </c>
      <c r="J74" s="412"/>
      <c r="K74" s="205" t="s">
        <v>245</v>
      </c>
    </row>
    <row r="75" spans="1:11">
      <c r="A75" s="164">
        <v>913</v>
      </c>
      <c r="B75" s="164">
        <v>145</v>
      </c>
      <c r="C75" s="164" t="s">
        <v>242</v>
      </c>
      <c r="D75" s="160">
        <v>1590</v>
      </c>
      <c r="E75" s="161">
        <v>2011</v>
      </c>
      <c r="F75" s="162"/>
      <c r="G75" s="162"/>
      <c r="H75" s="162"/>
      <c r="I75" s="166" t="s">
        <v>233</v>
      </c>
      <c r="J75" s="412"/>
      <c r="K75" s="206" t="s">
        <v>245</v>
      </c>
    </row>
    <row r="76" spans="1:11">
      <c r="A76" s="164">
        <v>913</v>
      </c>
      <c r="B76" s="164">
        <v>395</v>
      </c>
      <c r="C76" s="164" t="s">
        <v>382</v>
      </c>
      <c r="D76" s="160">
        <v>486.99</v>
      </c>
      <c r="E76" s="161">
        <v>2018</v>
      </c>
      <c r="F76" s="162"/>
      <c r="G76" s="162"/>
      <c r="H76" s="162"/>
      <c r="I76" s="166" t="s">
        <v>233</v>
      </c>
      <c r="J76" s="412"/>
      <c r="K76" s="206" t="s">
        <v>245</v>
      </c>
    </row>
    <row r="77" spans="1:11">
      <c r="A77" s="164">
        <v>492</v>
      </c>
      <c r="B77" s="164">
        <v>5066</v>
      </c>
      <c r="C77" s="164" t="s">
        <v>249</v>
      </c>
      <c r="D77" s="160">
        <v>33000</v>
      </c>
      <c r="E77" s="161">
        <v>2013</v>
      </c>
      <c r="F77" s="162" t="s">
        <v>201</v>
      </c>
      <c r="G77" s="162"/>
      <c r="H77" s="162"/>
      <c r="I77" s="166" t="s">
        <v>233</v>
      </c>
      <c r="J77" s="412"/>
      <c r="K77" s="207" t="s">
        <v>235</v>
      </c>
    </row>
    <row r="78" spans="1:11">
      <c r="A78" s="197">
        <v>913</v>
      </c>
      <c r="B78" s="187">
        <v>212</v>
      </c>
      <c r="C78" s="208" t="s">
        <v>77</v>
      </c>
      <c r="D78" s="188">
        <v>2251.2199999999998</v>
      </c>
      <c r="E78" s="189">
        <v>2013</v>
      </c>
      <c r="F78" s="190"/>
      <c r="G78" s="190"/>
      <c r="H78" s="190"/>
      <c r="I78" s="166" t="s">
        <v>233</v>
      </c>
      <c r="J78" s="412"/>
      <c r="K78" s="209" t="s">
        <v>234</v>
      </c>
    </row>
    <row r="79" spans="1:11">
      <c r="A79" s="197">
        <v>492</v>
      </c>
      <c r="B79" s="187">
        <v>1864</v>
      </c>
      <c r="C79" s="208" t="s">
        <v>250</v>
      </c>
      <c r="D79" s="188">
        <v>31730</v>
      </c>
      <c r="E79" s="189">
        <v>2014</v>
      </c>
      <c r="F79" s="190"/>
      <c r="G79" s="190"/>
      <c r="H79" s="190"/>
      <c r="I79" s="166" t="s">
        <v>233</v>
      </c>
      <c r="J79" s="412"/>
      <c r="K79" s="204" t="s">
        <v>237</v>
      </c>
    </row>
    <row r="80" spans="1:11">
      <c r="A80" s="191">
        <v>913</v>
      </c>
      <c r="B80" s="158">
        <v>268</v>
      </c>
      <c r="C80" s="169" t="s">
        <v>251</v>
      </c>
      <c r="D80" s="160">
        <v>400</v>
      </c>
      <c r="E80" s="161">
        <v>2015</v>
      </c>
      <c r="F80" s="162"/>
      <c r="G80" s="162"/>
      <c r="H80" s="162"/>
      <c r="I80" s="166" t="s">
        <v>233</v>
      </c>
      <c r="J80" s="412"/>
      <c r="K80" s="204" t="s">
        <v>237</v>
      </c>
    </row>
    <row r="81" spans="1:11">
      <c r="A81" s="191">
        <v>913</v>
      </c>
      <c r="B81" s="158">
        <v>277</v>
      </c>
      <c r="C81" s="169" t="s">
        <v>227</v>
      </c>
      <c r="D81" s="160">
        <v>782.11</v>
      </c>
      <c r="E81" s="161">
        <v>2015</v>
      </c>
      <c r="F81" s="162"/>
      <c r="G81" s="162"/>
      <c r="H81" s="162"/>
      <c r="I81" s="166" t="s">
        <v>233</v>
      </c>
      <c r="J81" s="412"/>
      <c r="K81" s="204" t="s">
        <v>237</v>
      </c>
    </row>
    <row r="82" spans="1:11">
      <c r="A82" s="191">
        <v>913</v>
      </c>
      <c r="B82" s="158">
        <v>276</v>
      </c>
      <c r="C82" s="169" t="s">
        <v>227</v>
      </c>
      <c r="D82" s="160">
        <v>782.11</v>
      </c>
      <c r="E82" s="161">
        <v>2015</v>
      </c>
      <c r="F82" s="162"/>
      <c r="G82" s="162"/>
      <c r="H82" s="162"/>
      <c r="I82" s="166" t="s">
        <v>233</v>
      </c>
      <c r="J82" s="412"/>
      <c r="K82" s="207" t="s">
        <v>235</v>
      </c>
    </row>
    <row r="83" spans="1:11" ht="14.25" customHeight="1">
      <c r="A83" s="210">
        <v>913</v>
      </c>
      <c r="B83" s="210">
        <v>275</v>
      </c>
      <c r="C83" s="169" t="s">
        <v>227</v>
      </c>
      <c r="D83" s="211">
        <v>782.11</v>
      </c>
      <c r="E83" s="212">
        <v>2015</v>
      </c>
      <c r="F83" s="50"/>
      <c r="G83" s="50"/>
      <c r="H83" s="50"/>
      <c r="I83" s="166" t="s">
        <v>233</v>
      </c>
      <c r="J83" s="412"/>
      <c r="K83" s="207" t="s">
        <v>235</v>
      </c>
    </row>
    <row r="84" spans="1:11" ht="14.25" customHeight="1">
      <c r="A84" s="211">
        <v>913</v>
      </c>
      <c r="B84" s="211">
        <v>263</v>
      </c>
      <c r="C84" s="179" t="s">
        <v>252</v>
      </c>
      <c r="D84" s="213">
        <v>3018.7</v>
      </c>
      <c r="E84" s="212">
        <v>2015</v>
      </c>
      <c r="F84" s="50" t="s">
        <v>201</v>
      </c>
      <c r="G84" s="50"/>
      <c r="H84" s="50"/>
      <c r="I84" s="166" t="s">
        <v>233</v>
      </c>
      <c r="J84" s="412"/>
      <c r="K84" s="204" t="s">
        <v>237</v>
      </c>
    </row>
    <row r="85" spans="1:11" ht="14.25" customHeight="1">
      <c r="A85" s="214">
        <v>492</v>
      </c>
      <c r="B85" s="214">
        <v>730</v>
      </c>
      <c r="C85" s="215" t="s">
        <v>253</v>
      </c>
      <c r="D85" s="216">
        <v>60873.42</v>
      </c>
      <c r="E85" s="217">
        <v>1996</v>
      </c>
      <c r="F85" s="218"/>
      <c r="G85" s="218"/>
      <c r="H85" s="218"/>
      <c r="I85" s="166" t="s">
        <v>233</v>
      </c>
      <c r="J85" s="412"/>
      <c r="K85" s="204" t="s">
        <v>237</v>
      </c>
    </row>
    <row r="86" spans="1:11" ht="14.25" customHeight="1">
      <c r="A86" s="214">
        <v>492</v>
      </c>
      <c r="B86" s="214">
        <v>1894</v>
      </c>
      <c r="C86" s="215" t="s">
        <v>254</v>
      </c>
      <c r="D86" s="216">
        <v>20800</v>
      </c>
      <c r="E86" s="217">
        <v>2016</v>
      </c>
      <c r="F86" s="218"/>
      <c r="G86" s="218"/>
      <c r="H86" s="218"/>
      <c r="I86" s="166" t="s">
        <v>233</v>
      </c>
      <c r="J86" s="412"/>
      <c r="K86" s="204" t="s">
        <v>237</v>
      </c>
    </row>
    <row r="87" spans="1:11" ht="14.25" customHeight="1">
      <c r="A87" s="214">
        <v>664</v>
      </c>
      <c r="B87" s="214">
        <v>1899</v>
      </c>
      <c r="C87" s="215" t="s">
        <v>255</v>
      </c>
      <c r="D87" s="216">
        <v>5920</v>
      </c>
      <c r="E87" s="217">
        <v>2016</v>
      </c>
      <c r="F87" s="218" t="s">
        <v>201</v>
      </c>
      <c r="G87" s="218"/>
      <c r="H87" s="218"/>
      <c r="I87" s="166" t="s">
        <v>233</v>
      </c>
      <c r="J87" s="412"/>
      <c r="K87" s="204" t="s">
        <v>237</v>
      </c>
    </row>
    <row r="88" spans="1:11" ht="14.25" customHeight="1">
      <c r="A88" s="214">
        <v>664</v>
      </c>
      <c r="B88" s="214">
        <v>1900</v>
      </c>
      <c r="C88" s="215" t="s">
        <v>256</v>
      </c>
      <c r="D88" s="216">
        <v>9769.5</v>
      </c>
      <c r="E88" s="217">
        <v>2016</v>
      </c>
      <c r="F88" s="218" t="s">
        <v>201</v>
      </c>
      <c r="G88" s="218"/>
      <c r="H88" s="218"/>
      <c r="I88" s="166" t="s">
        <v>233</v>
      </c>
      <c r="J88" s="412"/>
      <c r="K88" s="204" t="s">
        <v>237</v>
      </c>
    </row>
    <row r="89" spans="1:11" ht="14.25" customHeight="1">
      <c r="A89" s="214">
        <v>801</v>
      </c>
      <c r="B89" s="214">
        <v>1883</v>
      </c>
      <c r="C89" s="215" t="s">
        <v>257</v>
      </c>
      <c r="D89" s="216">
        <v>6820</v>
      </c>
      <c r="E89" s="217">
        <v>2015</v>
      </c>
      <c r="F89" s="218" t="s">
        <v>201</v>
      </c>
      <c r="G89" s="218"/>
      <c r="H89" s="218"/>
      <c r="I89" s="166" t="s">
        <v>233</v>
      </c>
      <c r="J89" s="412"/>
      <c r="K89" s="204" t="s">
        <v>237</v>
      </c>
    </row>
    <row r="90" spans="1:11" ht="14.25" customHeight="1">
      <c r="A90" s="214">
        <v>801</v>
      </c>
      <c r="B90" s="214">
        <v>1901</v>
      </c>
      <c r="C90" s="215" t="s">
        <v>258</v>
      </c>
      <c r="D90" s="216">
        <v>35528</v>
      </c>
      <c r="E90" s="217">
        <v>2016</v>
      </c>
      <c r="F90" s="218"/>
      <c r="G90" s="218"/>
      <c r="H90" s="218"/>
      <c r="I90" s="166" t="s">
        <v>233</v>
      </c>
      <c r="J90" s="412"/>
      <c r="K90" s="204" t="s">
        <v>237</v>
      </c>
    </row>
    <row r="91" spans="1:11" ht="14.25" customHeight="1">
      <c r="A91" s="214">
        <v>801</v>
      </c>
      <c r="B91" s="214">
        <v>1882</v>
      </c>
      <c r="C91" s="215" t="s">
        <v>259</v>
      </c>
      <c r="D91" s="216">
        <v>22218.3</v>
      </c>
      <c r="E91" s="217">
        <v>2015</v>
      </c>
      <c r="F91" s="218"/>
      <c r="G91" s="218"/>
      <c r="H91" s="218"/>
      <c r="I91" s="166" t="s">
        <v>233</v>
      </c>
      <c r="J91" s="412"/>
      <c r="K91" s="204" t="s">
        <v>237</v>
      </c>
    </row>
    <row r="92" spans="1:11" ht="14.25" customHeight="1">
      <c r="A92" s="214">
        <v>913</v>
      </c>
      <c r="B92" s="214">
        <v>284</v>
      </c>
      <c r="C92" s="215" t="s">
        <v>260</v>
      </c>
      <c r="D92" s="216">
        <v>3471.55</v>
      </c>
      <c r="E92" s="217">
        <v>2015</v>
      </c>
      <c r="F92" s="218"/>
      <c r="G92" s="218"/>
      <c r="H92" s="218"/>
      <c r="I92" s="166" t="s">
        <v>233</v>
      </c>
      <c r="J92" s="412"/>
      <c r="K92" s="204" t="s">
        <v>237</v>
      </c>
    </row>
    <row r="93" spans="1:11" ht="14.25" customHeight="1">
      <c r="A93" s="211">
        <v>614</v>
      </c>
      <c r="B93" s="211">
        <v>1905</v>
      </c>
      <c r="C93" s="179" t="s">
        <v>261</v>
      </c>
      <c r="D93" s="213">
        <v>250276.92</v>
      </c>
      <c r="E93" s="212">
        <v>2016</v>
      </c>
      <c r="F93" s="50"/>
      <c r="G93" s="50"/>
      <c r="H93" s="50"/>
      <c r="I93" s="166" t="s">
        <v>233</v>
      </c>
      <c r="J93" s="412"/>
      <c r="K93" s="204" t="s">
        <v>237</v>
      </c>
    </row>
    <row r="94" spans="1:11" ht="14.25" customHeight="1">
      <c r="A94" s="211">
        <v>652</v>
      </c>
      <c r="B94" s="211">
        <v>1917</v>
      </c>
      <c r="C94" s="334" t="s">
        <v>394</v>
      </c>
      <c r="D94" s="213">
        <v>13620</v>
      </c>
      <c r="E94" s="212">
        <v>2017</v>
      </c>
      <c r="F94" s="50"/>
      <c r="G94" s="50"/>
      <c r="H94" s="50"/>
      <c r="I94" s="166" t="s">
        <v>233</v>
      </c>
      <c r="J94" s="412"/>
      <c r="K94" s="204" t="s">
        <v>237</v>
      </c>
    </row>
    <row r="95" spans="1:11" ht="14.25" customHeight="1">
      <c r="A95" s="211">
        <v>652</v>
      </c>
      <c r="B95" s="211">
        <v>1936</v>
      </c>
      <c r="C95" s="334" t="s">
        <v>394</v>
      </c>
      <c r="D95" s="213">
        <v>13500</v>
      </c>
      <c r="E95" s="212">
        <v>2018</v>
      </c>
      <c r="F95" s="50"/>
      <c r="G95" s="50"/>
      <c r="H95" s="50"/>
      <c r="I95" s="166" t="s">
        <v>233</v>
      </c>
      <c r="J95" s="412"/>
      <c r="K95" s="204" t="s">
        <v>237</v>
      </c>
    </row>
    <row r="96" spans="1:11" ht="40.5" customHeight="1">
      <c r="A96" s="211">
        <v>624</v>
      </c>
      <c r="B96" s="211">
        <v>1931</v>
      </c>
      <c r="C96" s="332" t="s">
        <v>390</v>
      </c>
      <c r="D96" s="213">
        <v>29280.28</v>
      </c>
      <c r="E96" s="212">
        <v>2018</v>
      </c>
      <c r="F96" s="50"/>
      <c r="G96" s="50"/>
      <c r="H96" s="50"/>
      <c r="I96" s="166" t="s">
        <v>233</v>
      </c>
      <c r="J96" s="412"/>
      <c r="K96" s="204" t="s">
        <v>237</v>
      </c>
    </row>
    <row r="97" spans="1:11" ht="14.25" customHeight="1">
      <c r="A97" s="211">
        <v>913</v>
      </c>
      <c r="B97" s="211">
        <v>341</v>
      </c>
      <c r="C97" s="179" t="s">
        <v>262</v>
      </c>
      <c r="D97" s="213">
        <v>1202.44</v>
      </c>
      <c r="E97" s="212">
        <v>2017</v>
      </c>
      <c r="F97" s="50"/>
      <c r="G97" s="50"/>
      <c r="H97" s="50"/>
      <c r="I97" s="166" t="s">
        <v>233</v>
      </c>
      <c r="J97" s="412"/>
      <c r="K97" s="207" t="s">
        <v>235</v>
      </c>
    </row>
    <row r="98" spans="1:11" ht="14.25" customHeight="1">
      <c r="A98" s="211">
        <v>913</v>
      </c>
      <c r="B98" s="211">
        <v>342</v>
      </c>
      <c r="C98" s="179" t="s">
        <v>262</v>
      </c>
      <c r="D98" s="213">
        <v>1202.44</v>
      </c>
      <c r="E98" s="212">
        <v>2017</v>
      </c>
      <c r="F98" s="50"/>
      <c r="G98" s="50"/>
      <c r="H98" s="50"/>
      <c r="I98" s="166" t="s">
        <v>233</v>
      </c>
      <c r="J98" s="412"/>
      <c r="K98" s="207" t="s">
        <v>235</v>
      </c>
    </row>
    <row r="99" spans="1:11" ht="14.25" customHeight="1">
      <c r="A99" s="211">
        <v>913</v>
      </c>
      <c r="B99" s="211">
        <v>345</v>
      </c>
      <c r="C99" s="179" t="s">
        <v>262</v>
      </c>
      <c r="D99" s="213">
        <v>1202.44</v>
      </c>
      <c r="E99" s="212">
        <v>2017</v>
      </c>
      <c r="F99" s="50"/>
      <c r="G99" s="50"/>
      <c r="H99" s="50"/>
      <c r="I99" s="166" t="s">
        <v>233</v>
      </c>
      <c r="J99" s="412"/>
      <c r="K99" s="204" t="s">
        <v>237</v>
      </c>
    </row>
    <row r="100" spans="1:11" ht="14.25" customHeight="1">
      <c r="A100" s="211">
        <v>913</v>
      </c>
      <c r="B100" s="211">
        <v>343</v>
      </c>
      <c r="C100" s="179" t="s">
        <v>262</v>
      </c>
      <c r="D100" s="213">
        <v>1202.44</v>
      </c>
      <c r="E100" s="212">
        <v>2017</v>
      </c>
      <c r="F100" s="50"/>
      <c r="G100" s="50"/>
      <c r="H100" s="50"/>
      <c r="I100" s="166" t="s">
        <v>233</v>
      </c>
      <c r="J100" s="412"/>
      <c r="K100" s="209" t="s">
        <v>234</v>
      </c>
    </row>
    <row r="101" spans="1:11" ht="14.25" customHeight="1">
      <c r="A101" s="211">
        <v>913</v>
      </c>
      <c r="B101" s="211">
        <v>344</v>
      </c>
      <c r="C101" s="179" t="s">
        <v>262</v>
      </c>
      <c r="D101" s="213">
        <v>1202.44</v>
      </c>
      <c r="E101" s="212">
        <v>2017</v>
      </c>
      <c r="F101" s="50"/>
      <c r="G101" s="50"/>
      <c r="H101" s="50"/>
      <c r="I101" s="166" t="s">
        <v>233</v>
      </c>
      <c r="J101" s="412"/>
      <c r="K101" s="209" t="s">
        <v>234</v>
      </c>
    </row>
    <row r="102" spans="1:11" ht="25.5" customHeight="1">
      <c r="A102" s="219"/>
      <c r="B102" s="219"/>
      <c r="C102" s="343" t="s">
        <v>396</v>
      </c>
      <c r="D102" s="221">
        <v>194280</v>
      </c>
      <c r="E102" s="222">
        <v>2017</v>
      </c>
      <c r="F102" s="342"/>
      <c r="G102" s="342"/>
      <c r="H102" s="342"/>
      <c r="I102" s="166" t="s">
        <v>233</v>
      </c>
      <c r="J102" s="412"/>
      <c r="K102" s="344" t="s">
        <v>237</v>
      </c>
    </row>
    <row r="103" spans="1:11" ht="14.25" customHeight="1" thickBot="1">
      <c r="A103" s="223">
        <v>800</v>
      </c>
      <c r="B103" s="219">
        <v>1879</v>
      </c>
      <c r="C103" s="220" t="s">
        <v>263</v>
      </c>
      <c r="D103" s="221">
        <v>62333.16</v>
      </c>
      <c r="E103" s="222">
        <v>2015</v>
      </c>
      <c r="F103" s="196" t="s">
        <v>201</v>
      </c>
      <c r="G103" s="356"/>
      <c r="H103" s="356"/>
      <c r="I103" s="178" t="s">
        <v>233</v>
      </c>
      <c r="J103" s="413"/>
      <c r="K103" s="224" t="s">
        <v>234</v>
      </c>
    </row>
    <row r="104" spans="1:11">
      <c r="A104" s="197">
        <v>913</v>
      </c>
      <c r="B104" s="186">
        <v>2</v>
      </c>
      <c r="C104" s="225" t="s">
        <v>67</v>
      </c>
      <c r="D104" s="226">
        <v>2386.39</v>
      </c>
      <c r="E104" s="227">
        <v>2008</v>
      </c>
      <c r="F104" s="190"/>
      <c r="G104" s="190"/>
      <c r="H104" s="190"/>
      <c r="I104" s="321" t="s">
        <v>220</v>
      </c>
      <c r="J104" s="412" t="s">
        <v>348</v>
      </c>
    </row>
    <row r="105" spans="1:11">
      <c r="A105" s="191">
        <v>913</v>
      </c>
      <c r="B105" s="191">
        <v>14</v>
      </c>
      <c r="C105" s="158" t="s">
        <v>264</v>
      </c>
      <c r="D105" s="160">
        <v>945</v>
      </c>
      <c r="E105" s="161">
        <v>2006</v>
      </c>
      <c r="F105" s="162"/>
      <c r="G105" s="190"/>
      <c r="H105" s="190"/>
      <c r="I105" s="155" t="s">
        <v>220</v>
      </c>
      <c r="J105" s="412"/>
    </row>
    <row r="106" spans="1:11">
      <c r="A106" s="191">
        <v>913</v>
      </c>
      <c r="B106" s="191">
        <v>15</v>
      </c>
      <c r="C106" s="158" t="s">
        <v>157</v>
      </c>
      <c r="D106" s="160">
        <v>945</v>
      </c>
      <c r="E106" s="161">
        <v>2006</v>
      </c>
      <c r="F106" s="162"/>
      <c r="G106" s="190"/>
      <c r="H106" s="190"/>
      <c r="I106" s="155" t="s">
        <v>220</v>
      </c>
      <c r="J106" s="412"/>
      <c r="K106" s="144"/>
    </row>
    <row r="107" spans="1:11">
      <c r="A107" s="191">
        <v>913</v>
      </c>
      <c r="B107" s="191">
        <v>16</v>
      </c>
      <c r="C107" s="158" t="s">
        <v>157</v>
      </c>
      <c r="D107" s="160">
        <v>945</v>
      </c>
      <c r="E107" s="161">
        <v>2006</v>
      </c>
      <c r="F107" s="162"/>
      <c r="G107" s="162"/>
      <c r="H107" s="162"/>
      <c r="I107" s="166" t="s">
        <v>220</v>
      </c>
      <c r="J107" s="412"/>
      <c r="K107" s="144"/>
    </row>
    <row r="108" spans="1:11">
      <c r="A108" s="191">
        <v>913</v>
      </c>
      <c r="B108" s="191">
        <v>24</v>
      </c>
      <c r="C108" s="158" t="s">
        <v>122</v>
      </c>
      <c r="D108" s="160">
        <v>1933</v>
      </c>
      <c r="E108" s="161">
        <v>2007</v>
      </c>
      <c r="F108" s="162"/>
      <c r="G108" s="162"/>
      <c r="H108" s="162"/>
      <c r="I108" s="166" t="s">
        <v>220</v>
      </c>
      <c r="J108" s="412"/>
      <c r="K108" s="209"/>
    </row>
    <row r="109" spans="1:11">
      <c r="A109" s="191">
        <v>913</v>
      </c>
      <c r="B109" s="191">
        <v>28</v>
      </c>
      <c r="C109" s="158" t="s">
        <v>122</v>
      </c>
      <c r="D109" s="160">
        <v>3000</v>
      </c>
      <c r="E109" s="161">
        <v>2008</v>
      </c>
      <c r="F109" s="162"/>
      <c r="G109" s="162"/>
      <c r="H109" s="162"/>
      <c r="I109" s="166" t="s">
        <v>220</v>
      </c>
      <c r="J109" s="412"/>
      <c r="K109" s="209"/>
    </row>
    <row r="110" spans="1:11">
      <c r="A110" s="191">
        <v>913</v>
      </c>
      <c r="B110" s="191">
        <v>37</v>
      </c>
      <c r="C110" s="158" t="s">
        <v>265</v>
      </c>
      <c r="D110" s="160">
        <v>1056.33</v>
      </c>
      <c r="E110" s="161">
        <v>2005</v>
      </c>
      <c r="F110" s="162"/>
      <c r="G110" s="162"/>
      <c r="H110" s="162"/>
      <c r="I110" s="166" t="s">
        <v>220</v>
      </c>
      <c r="J110" s="412"/>
      <c r="K110" s="209"/>
    </row>
    <row r="111" spans="1:11">
      <c r="A111" s="158">
        <v>913</v>
      </c>
      <c r="B111" s="158">
        <v>60</v>
      </c>
      <c r="C111" s="158" t="s">
        <v>105</v>
      </c>
      <c r="D111" s="160">
        <v>855</v>
      </c>
      <c r="E111" s="161">
        <v>2005</v>
      </c>
      <c r="F111" s="162"/>
      <c r="G111" s="162"/>
      <c r="H111" s="162"/>
      <c r="I111" s="166" t="s">
        <v>220</v>
      </c>
      <c r="J111" s="412"/>
      <c r="K111" s="209"/>
    </row>
    <row r="112" spans="1:11">
      <c r="A112" s="191">
        <v>913</v>
      </c>
      <c r="B112" s="191">
        <v>70</v>
      </c>
      <c r="C112" s="158" t="s">
        <v>266</v>
      </c>
      <c r="D112" s="160">
        <v>598</v>
      </c>
      <c r="E112" s="161">
        <v>2000</v>
      </c>
      <c r="F112" s="162"/>
      <c r="G112" s="162"/>
      <c r="H112" s="162"/>
      <c r="I112" s="166" t="s">
        <v>220</v>
      </c>
      <c r="J112" s="412"/>
      <c r="K112" s="144"/>
    </row>
    <row r="113" spans="1:11">
      <c r="A113" s="191">
        <v>913</v>
      </c>
      <c r="B113" s="191">
        <v>71</v>
      </c>
      <c r="C113" s="158" t="s">
        <v>178</v>
      </c>
      <c r="D113" s="160">
        <v>1796</v>
      </c>
      <c r="E113" s="161">
        <v>2003</v>
      </c>
      <c r="F113" s="162"/>
      <c r="G113" s="162"/>
      <c r="H113" s="162"/>
      <c r="I113" s="166" t="s">
        <v>220</v>
      </c>
      <c r="J113" s="412"/>
      <c r="K113" s="144"/>
    </row>
    <row r="114" spans="1:11">
      <c r="A114" s="191">
        <v>913</v>
      </c>
      <c r="B114" s="191">
        <v>86</v>
      </c>
      <c r="C114" s="158" t="s">
        <v>164</v>
      </c>
      <c r="D114" s="160">
        <v>1660.66</v>
      </c>
      <c r="E114" s="161">
        <v>2009</v>
      </c>
      <c r="F114" s="162"/>
      <c r="G114" s="162"/>
      <c r="H114" s="162"/>
      <c r="I114" s="166" t="s">
        <v>220</v>
      </c>
      <c r="J114" s="412"/>
      <c r="K114" s="144"/>
    </row>
    <row r="115" spans="1:11">
      <c r="A115" s="191">
        <v>913</v>
      </c>
      <c r="B115" s="191">
        <v>87</v>
      </c>
      <c r="C115" s="158" t="s">
        <v>164</v>
      </c>
      <c r="D115" s="160">
        <v>1660.66</v>
      </c>
      <c r="E115" s="161">
        <v>2009</v>
      </c>
      <c r="F115" s="162"/>
      <c r="G115" s="162"/>
      <c r="H115" s="162"/>
      <c r="I115" s="166" t="s">
        <v>220</v>
      </c>
      <c r="J115" s="412"/>
      <c r="K115" s="144"/>
    </row>
    <row r="116" spans="1:11">
      <c r="A116" s="191">
        <v>913</v>
      </c>
      <c r="B116" s="191">
        <v>185</v>
      </c>
      <c r="C116" s="158" t="s">
        <v>267</v>
      </c>
      <c r="D116" s="160">
        <v>438.21</v>
      </c>
      <c r="E116" s="161">
        <v>2012</v>
      </c>
      <c r="F116" s="162"/>
      <c r="G116" s="162"/>
      <c r="H116" s="162"/>
      <c r="I116" s="166" t="s">
        <v>220</v>
      </c>
      <c r="J116" s="412"/>
      <c r="K116" s="144"/>
    </row>
    <row r="117" spans="1:11">
      <c r="A117" s="191">
        <v>913</v>
      </c>
      <c r="B117" s="191">
        <v>173</v>
      </c>
      <c r="C117" s="158" t="s">
        <v>268</v>
      </c>
      <c r="D117" s="160">
        <v>628.45000000000005</v>
      </c>
      <c r="E117" s="161">
        <v>2012</v>
      </c>
      <c r="F117" s="162"/>
      <c r="G117" s="162"/>
      <c r="H117" s="162"/>
      <c r="I117" s="166" t="s">
        <v>220</v>
      </c>
      <c r="J117" s="412"/>
      <c r="K117" s="144"/>
    </row>
    <row r="118" spans="1:11">
      <c r="A118" s="191">
        <v>913</v>
      </c>
      <c r="B118" s="191">
        <v>104</v>
      </c>
      <c r="C118" s="159" t="s">
        <v>184</v>
      </c>
      <c r="D118" s="160">
        <v>1669</v>
      </c>
      <c r="E118" s="161">
        <v>2009</v>
      </c>
      <c r="F118" s="162"/>
      <c r="G118" s="162"/>
      <c r="H118" s="162"/>
      <c r="I118" s="166" t="s">
        <v>220</v>
      </c>
      <c r="J118" s="412"/>
      <c r="K118" s="144"/>
    </row>
    <row r="119" spans="1:11">
      <c r="A119" s="191">
        <v>913</v>
      </c>
      <c r="B119" s="191">
        <v>106</v>
      </c>
      <c r="C119" s="159" t="s">
        <v>67</v>
      </c>
      <c r="D119" s="160">
        <v>1742.31</v>
      </c>
      <c r="E119" s="161">
        <v>2010</v>
      </c>
      <c r="F119" s="162"/>
      <c r="G119" s="162"/>
      <c r="H119" s="162"/>
      <c r="I119" s="166" t="s">
        <v>220</v>
      </c>
      <c r="J119" s="412"/>
      <c r="K119" s="144"/>
    </row>
    <row r="120" spans="1:11">
      <c r="A120" s="191">
        <v>913</v>
      </c>
      <c r="B120" s="191">
        <v>125</v>
      </c>
      <c r="C120" s="159" t="s">
        <v>269</v>
      </c>
      <c r="D120" s="160">
        <v>1136.07</v>
      </c>
      <c r="E120" s="161">
        <v>2010</v>
      </c>
      <c r="F120" s="162"/>
      <c r="G120" s="162"/>
      <c r="H120" s="162"/>
      <c r="I120" s="166" t="s">
        <v>220</v>
      </c>
      <c r="J120" s="412"/>
      <c r="K120" s="144"/>
    </row>
    <row r="121" spans="1:11">
      <c r="A121" s="191">
        <v>913</v>
      </c>
      <c r="B121" s="191">
        <v>132</v>
      </c>
      <c r="C121" s="159" t="s">
        <v>181</v>
      </c>
      <c r="D121" s="160">
        <v>674.59</v>
      </c>
      <c r="E121" s="161">
        <v>2010</v>
      </c>
      <c r="F121" s="162"/>
      <c r="G121" s="162"/>
      <c r="H121" s="162"/>
      <c r="I121" s="166" t="s">
        <v>220</v>
      </c>
      <c r="J121" s="412"/>
      <c r="K121" s="144"/>
    </row>
    <row r="122" spans="1:11">
      <c r="A122" s="191">
        <v>913</v>
      </c>
      <c r="B122" s="191">
        <v>134</v>
      </c>
      <c r="C122" s="159" t="s">
        <v>270</v>
      </c>
      <c r="D122" s="160">
        <v>686.89</v>
      </c>
      <c r="E122" s="161">
        <v>2010</v>
      </c>
      <c r="F122" s="162"/>
      <c r="G122" s="162"/>
      <c r="H122" s="162"/>
      <c r="I122" s="166" t="s">
        <v>220</v>
      </c>
      <c r="J122" s="412"/>
      <c r="K122" s="144"/>
    </row>
    <row r="123" spans="1:11">
      <c r="A123" s="191">
        <v>491</v>
      </c>
      <c r="B123" s="191">
        <v>5010</v>
      </c>
      <c r="C123" s="159" t="s">
        <v>271</v>
      </c>
      <c r="D123" s="160">
        <v>4722.95</v>
      </c>
      <c r="E123" s="161">
        <v>2006</v>
      </c>
      <c r="F123" s="162" t="s">
        <v>201</v>
      </c>
      <c r="G123" s="162"/>
      <c r="H123" s="162"/>
      <c r="I123" s="166" t="s">
        <v>220</v>
      </c>
      <c r="J123" s="412"/>
      <c r="K123" s="144"/>
    </row>
    <row r="124" spans="1:11">
      <c r="A124" s="191">
        <v>491</v>
      </c>
      <c r="B124" s="191">
        <v>5039</v>
      </c>
      <c r="C124" s="159" t="s">
        <v>191</v>
      </c>
      <c r="D124" s="160">
        <v>6800.97</v>
      </c>
      <c r="E124" s="161">
        <v>2008</v>
      </c>
      <c r="F124" s="162"/>
      <c r="G124" s="162"/>
      <c r="H124" s="162"/>
      <c r="I124" s="166" t="s">
        <v>220</v>
      </c>
      <c r="J124" s="412"/>
      <c r="K124" s="144"/>
    </row>
    <row r="125" spans="1:11">
      <c r="A125" s="191">
        <v>90</v>
      </c>
      <c r="B125" s="191">
        <v>1938</v>
      </c>
      <c r="C125" s="159" t="s">
        <v>272</v>
      </c>
      <c r="D125" s="160">
        <v>228.69</v>
      </c>
      <c r="E125" s="161">
        <v>2010</v>
      </c>
      <c r="F125" s="162"/>
      <c r="G125" s="162"/>
      <c r="H125" s="162"/>
      <c r="I125" s="166" t="s">
        <v>220</v>
      </c>
      <c r="J125" s="412"/>
      <c r="K125" s="144"/>
    </row>
    <row r="126" spans="1:11">
      <c r="A126" s="191">
        <v>913</v>
      </c>
      <c r="B126" s="191">
        <v>391</v>
      </c>
      <c r="C126" s="159" t="s">
        <v>379</v>
      </c>
      <c r="D126" s="160">
        <v>1769.11</v>
      </c>
      <c r="E126" s="161">
        <v>2018</v>
      </c>
      <c r="F126" s="162"/>
      <c r="G126" s="162"/>
      <c r="H126" s="162"/>
      <c r="I126" s="166" t="s">
        <v>220</v>
      </c>
      <c r="J126" s="412"/>
      <c r="K126" s="144"/>
    </row>
    <row r="127" spans="1:11">
      <c r="A127" s="191">
        <v>913</v>
      </c>
      <c r="B127" s="191">
        <v>315</v>
      </c>
      <c r="C127" s="334" t="s">
        <v>394</v>
      </c>
      <c r="D127" s="160">
        <v>3347.5</v>
      </c>
      <c r="E127" s="161">
        <v>2016</v>
      </c>
      <c r="F127" s="162"/>
      <c r="G127" s="162"/>
      <c r="H127" s="162"/>
      <c r="I127" s="166" t="s">
        <v>220</v>
      </c>
      <c r="J127" s="412"/>
      <c r="K127" s="144"/>
    </row>
    <row r="128" spans="1:11">
      <c r="A128" s="191">
        <v>913</v>
      </c>
      <c r="B128" s="191">
        <v>397</v>
      </c>
      <c r="C128" s="334" t="s">
        <v>394</v>
      </c>
      <c r="D128" s="160">
        <v>2120</v>
      </c>
      <c r="E128" s="161">
        <v>2018</v>
      </c>
      <c r="F128" s="162"/>
      <c r="G128" s="162"/>
      <c r="H128" s="162"/>
      <c r="I128" s="166" t="s">
        <v>220</v>
      </c>
      <c r="J128" s="412"/>
      <c r="K128" s="144"/>
    </row>
    <row r="129" spans="1:11">
      <c r="A129" s="191">
        <v>652</v>
      </c>
      <c r="B129" s="191">
        <v>5108</v>
      </c>
      <c r="C129" s="334" t="s">
        <v>394</v>
      </c>
      <c r="D129" s="160">
        <v>30000</v>
      </c>
      <c r="E129" s="161">
        <v>2017</v>
      </c>
      <c r="F129" s="162"/>
      <c r="G129" s="162"/>
      <c r="H129" s="162"/>
      <c r="I129" s="166" t="s">
        <v>220</v>
      </c>
      <c r="J129" s="412"/>
      <c r="K129" s="144"/>
    </row>
    <row r="130" spans="1:11">
      <c r="A130" s="191">
        <v>803</v>
      </c>
      <c r="B130" s="191">
        <v>5008</v>
      </c>
      <c r="C130" s="159" t="s">
        <v>273</v>
      </c>
      <c r="D130" s="160">
        <v>8000</v>
      </c>
      <c r="E130" s="161">
        <v>2006</v>
      </c>
      <c r="F130" s="162"/>
      <c r="G130" s="162"/>
      <c r="H130" s="162"/>
      <c r="I130" s="166" t="s">
        <v>220</v>
      </c>
      <c r="J130" s="412"/>
      <c r="K130" s="144"/>
    </row>
    <row r="131" spans="1:11">
      <c r="A131" s="191">
        <v>913</v>
      </c>
      <c r="B131" s="191">
        <v>126</v>
      </c>
      <c r="C131" s="159" t="s">
        <v>274</v>
      </c>
      <c r="D131" s="160">
        <v>2429</v>
      </c>
      <c r="E131" s="161">
        <v>2010</v>
      </c>
      <c r="F131" s="162" t="s">
        <v>201</v>
      </c>
      <c r="G131" s="162"/>
      <c r="H131" s="162"/>
      <c r="I131" s="166" t="s">
        <v>220</v>
      </c>
      <c r="J131" s="412"/>
      <c r="K131" s="144"/>
    </row>
    <row r="132" spans="1:11">
      <c r="A132" s="191">
        <v>491</v>
      </c>
      <c r="B132" s="191">
        <v>5056</v>
      </c>
      <c r="C132" s="159" t="s">
        <v>275</v>
      </c>
      <c r="D132" s="160">
        <v>11507.32</v>
      </c>
      <c r="E132" s="161">
        <v>2012</v>
      </c>
      <c r="F132" s="162"/>
      <c r="G132" s="162"/>
      <c r="H132" s="162"/>
      <c r="I132" s="166" t="s">
        <v>220</v>
      </c>
      <c r="J132" s="412"/>
      <c r="K132" s="144"/>
    </row>
    <row r="133" spans="1:11">
      <c r="A133" s="191">
        <v>913</v>
      </c>
      <c r="B133" s="191">
        <v>195</v>
      </c>
      <c r="C133" s="169" t="s">
        <v>276</v>
      </c>
      <c r="D133" s="160">
        <v>2844.72</v>
      </c>
      <c r="E133" s="161">
        <v>2012</v>
      </c>
      <c r="F133" s="162" t="s">
        <v>201</v>
      </c>
      <c r="G133" s="162"/>
      <c r="H133" s="162"/>
      <c r="I133" s="166" t="s">
        <v>220</v>
      </c>
      <c r="J133" s="412"/>
      <c r="K133" s="144"/>
    </row>
    <row r="134" spans="1:11">
      <c r="A134" s="191">
        <v>913</v>
      </c>
      <c r="B134" s="191">
        <v>235</v>
      </c>
      <c r="C134" s="159" t="s">
        <v>277</v>
      </c>
      <c r="D134" s="160">
        <v>1909.76</v>
      </c>
      <c r="E134" s="161">
        <v>2013</v>
      </c>
      <c r="F134" s="162"/>
      <c r="G134" s="162"/>
      <c r="H134" s="162"/>
      <c r="I134" s="166" t="s">
        <v>220</v>
      </c>
      <c r="J134" s="412"/>
      <c r="K134" s="144"/>
    </row>
    <row r="135" spans="1:11">
      <c r="A135" s="191">
        <v>913</v>
      </c>
      <c r="B135" s="191">
        <v>360</v>
      </c>
      <c r="C135" s="159" t="s">
        <v>278</v>
      </c>
      <c r="D135" s="160">
        <v>218.7</v>
      </c>
      <c r="E135" s="161">
        <v>2017</v>
      </c>
      <c r="F135" s="162"/>
      <c r="G135" s="175"/>
      <c r="H135" s="175"/>
      <c r="I135" s="178" t="s">
        <v>220</v>
      </c>
      <c r="J135" s="412"/>
      <c r="K135" s="144"/>
    </row>
    <row r="136" spans="1:11">
      <c r="A136" s="191">
        <v>913</v>
      </c>
      <c r="B136" s="191">
        <v>204</v>
      </c>
      <c r="C136" s="159" t="s">
        <v>279</v>
      </c>
      <c r="D136" s="160">
        <v>459.35</v>
      </c>
      <c r="E136" s="161">
        <v>2013</v>
      </c>
      <c r="F136" s="162"/>
      <c r="G136" s="162"/>
      <c r="H136" s="162"/>
      <c r="I136" s="166" t="s">
        <v>220</v>
      </c>
      <c r="J136" s="412"/>
      <c r="K136" s="144"/>
    </row>
    <row r="137" spans="1:11">
      <c r="A137" s="191">
        <v>913</v>
      </c>
      <c r="B137" s="191">
        <v>209</v>
      </c>
      <c r="C137" s="159" t="s">
        <v>217</v>
      </c>
      <c r="D137" s="160">
        <v>291.87</v>
      </c>
      <c r="E137" s="161">
        <v>2013</v>
      </c>
      <c r="F137" s="162"/>
      <c r="G137" s="162"/>
      <c r="H137" s="162"/>
      <c r="I137" s="166" t="s">
        <v>220</v>
      </c>
      <c r="J137" s="412"/>
      <c r="K137" s="144"/>
    </row>
    <row r="138" spans="1:11">
      <c r="A138" s="191">
        <v>913</v>
      </c>
      <c r="B138" s="191">
        <v>239</v>
      </c>
      <c r="C138" s="159" t="s">
        <v>280</v>
      </c>
      <c r="D138" s="160">
        <v>2096.75</v>
      </c>
      <c r="E138" s="161">
        <v>2013</v>
      </c>
      <c r="F138" s="162"/>
      <c r="G138" s="162"/>
      <c r="H138" s="162"/>
      <c r="I138" s="166" t="s">
        <v>220</v>
      </c>
      <c r="J138" s="412"/>
      <c r="K138" s="144"/>
    </row>
    <row r="139" spans="1:11">
      <c r="A139" s="158">
        <v>913</v>
      </c>
      <c r="B139" s="158">
        <v>225</v>
      </c>
      <c r="C139" s="158" t="s">
        <v>281</v>
      </c>
      <c r="D139" s="160">
        <v>1250</v>
      </c>
      <c r="E139" s="161">
        <v>2013</v>
      </c>
      <c r="F139" s="162" t="s">
        <v>201</v>
      </c>
      <c r="G139" s="162"/>
      <c r="H139" s="162"/>
      <c r="I139" s="166" t="s">
        <v>220</v>
      </c>
      <c r="J139" s="412"/>
      <c r="K139" s="144"/>
    </row>
    <row r="140" spans="1:11">
      <c r="A140" s="191">
        <v>913</v>
      </c>
      <c r="B140" s="191">
        <v>116</v>
      </c>
      <c r="C140" s="158" t="s">
        <v>94</v>
      </c>
      <c r="D140" s="173">
        <v>3177.05</v>
      </c>
      <c r="E140" s="161">
        <v>2010</v>
      </c>
      <c r="F140" s="162" t="s">
        <v>201</v>
      </c>
      <c r="G140" s="162"/>
      <c r="H140" s="162"/>
      <c r="I140" s="166" t="s">
        <v>220</v>
      </c>
      <c r="J140" s="412"/>
      <c r="K140" s="144"/>
    </row>
    <row r="141" spans="1:11">
      <c r="A141" s="228">
        <v>913</v>
      </c>
      <c r="B141" s="228">
        <v>272</v>
      </c>
      <c r="C141" s="169" t="s">
        <v>227</v>
      </c>
      <c r="D141" s="160">
        <v>782.11</v>
      </c>
      <c r="E141" s="229">
        <v>2015</v>
      </c>
      <c r="F141" s="230"/>
      <c r="G141" s="230"/>
      <c r="H141" s="230"/>
      <c r="I141" s="166" t="s">
        <v>220</v>
      </c>
      <c r="J141" s="412"/>
      <c r="K141" s="144"/>
    </row>
    <row r="142" spans="1:11">
      <c r="A142" s="171">
        <v>913</v>
      </c>
      <c r="B142" s="171">
        <v>273</v>
      </c>
      <c r="C142" s="169" t="s">
        <v>227</v>
      </c>
      <c r="D142" s="173">
        <v>782.11</v>
      </c>
      <c r="E142" s="174">
        <v>2015</v>
      </c>
      <c r="F142" s="175"/>
      <c r="G142" s="175"/>
      <c r="H142" s="175"/>
      <c r="I142" s="166" t="s">
        <v>220</v>
      </c>
      <c r="J142" s="412"/>
      <c r="K142" s="144"/>
    </row>
    <row r="143" spans="1:11">
      <c r="A143" s="158">
        <v>913</v>
      </c>
      <c r="B143" s="158">
        <v>274</v>
      </c>
      <c r="C143" s="169" t="s">
        <v>227</v>
      </c>
      <c r="D143" s="160">
        <v>782.11</v>
      </c>
      <c r="E143" s="161">
        <v>2015</v>
      </c>
      <c r="F143" s="162"/>
      <c r="G143" s="162"/>
      <c r="H143" s="162"/>
      <c r="I143" s="166" t="s">
        <v>220</v>
      </c>
      <c r="J143" s="412"/>
      <c r="K143" s="144"/>
    </row>
    <row r="144" spans="1:11" ht="14.25">
      <c r="A144" s="231">
        <v>913</v>
      </c>
      <c r="B144" s="232">
        <v>267</v>
      </c>
      <c r="C144" s="172" t="s">
        <v>282</v>
      </c>
      <c r="D144" s="173">
        <v>2113</v>
      </c>
      <c r="E144" s="174">
        <v>2015</v>
      </c>
      <c r="F144" s="233"/>
      <c r="G144" s="233"/>
      <c r="H144" s="233"/>
      <c r="I144" s="178" t="s">
        <v>220</v>
      </c>
      <c r="J144" s="412"/>
      <c r="K144" s="144"/>
    </row>
    <row r="145" spans="1:12" ht="14.25">
      <c r="A145" s="231">
        <v>913</v>
      </c>
      <c r="B145" s="232">
        <v>264</v>
      </c>
      <c r="C145" s="172" t="s">
        <v>283</v>
      </c>
      <c r="D145" s="173">
        <v>706.5</v>
      </c>
      <c r="E145" s="174">
        <v>2015</v>
      </c>
      <c r="F145" s="233"/>
      <c r="G145" s="233"/>
      <c r="H145" s="233"/>
      <c r="I145" s="178" t="s">
        <v>220</v>
      </c>
      <c r="J145" s="412"/>
      <c r="K145" s="144"/>
    </row>
    <row r="146" spans="1:12" ht="24">
      <c r="A146" s="158">
        <v>913</v>
      </c>
      <c r="B146" s="158">
        <v>61</v>
      </c>
      <c r="C146" s="159" t="s">
        <v>107</v>
      </c>
      <c r="D146" s="160">
        <v>610</v>
      </c>
      <c r="E146" s="161">
        <v>2006</v>
      </c>
      <c r="F146" s="233"/>
      <c r="G146" s="233"/>
      <c r="H146" s="233"/>
      <c r="I146" s="178" t="s">
        <v>220</v>
      </c>
      <c r="J146" s="412"/>
      <c r="K146" s="144"/>
    </row>
    <row r="147" spans="1:12" ht="14.25">
      <c r="A147" s="164">
        <v>913</v>
      </c>
      <c r="B147" s="168">
        <v>278</v>
      </c>
      <c r="C147" s="169" t="s">
        <v>392</v>
      </c>
      <c r="D147" s="199">
        <v>782.11</v>
      </c>
      <c r="E147" s="161">
        <v>2015</v>
      </c>
      <c r="F147" s="233"/>
      <c r="G147" s="233"/>
      <c r="H147" s="233"/>
      <c r="I147" s="178" t="s">
        <v>220</v>
      </c>
      <c r="J147" s="412"/>
      <c r="K147" s="144"/>
    </row>
    <row r="148" spans="1:12" ht="14.25">
      <c r="A148" s="164">
        <v>913</v>
      </c>
      <c r="B148" s="168">
        <v>279</v>
      </c>
      <c r="C148" s="169" t="s">
        <v>392</v>
      </c>
      <c r="D148" s="199">
        <v>782.11</v>
      </c>
      <c r="E148" s="161">
        <v>2015</v>
      </c>
      <c r="F148" s="233"/>
      <c r="G148" s="233"/>
      <c r="H148" s="233"/>
      <c r="I148" s="178" t="s">
        <v>220</v>
      </c>
      <c r="J148" s="412"/>
      <c r="K148" s="144"/>
    </row>
    <row r="149" spans="1:12" ht="14.25">
      <c r="A149" s="228">
        <v>913</v>
      </c>
      <c r="B149" s="228">
        <v>318</v>
      </c>
      <c r="C149" s="234" t="s">
        <v>70</v>
      </c>
      <c r="D149" s="235">
        <v>861.79</v>
      </c>
      <c r="E149" s="229">
        <v>2016</v>
      </c>
      <c r="F149" s="233"/>
      <c r="G149" s="233"/>
      <c r="H149" s="233"/>
      <c r="I149" s="178" t="s">
        <v>220</v>
      </c>
      <c r="J149" s="412"/>
      <c r="K149" s="144"/>
    </row>
    <row r="150" spans="1:12" ht="14.25">
      <c r="A150" s="171">
        <v>913</v>
      </c>
      <c r="B150" s="171">
        <v>319</v>
      </c>
      <c r="C150" s="198" t="s">
        <v>70</v>
      </c>
      <c r="D150" s="173">
        <v>861.79</v>
      </c>
      <c r="E150" s="174">
        <v>2016</v>
      </c>
      <c r="F150" s="233"/>
      <c r="G150" s="233"/>
      <c r="H150" s="233"/>
      <c r="I150" s="178" t="s">
        <v>220</v>
      </c>
      <c r="J150" s="412"/>
      <c r="K150" s="144"/>
    </row>
    <row r="151" spans="1:12" ht="14.25">
      <c r="A151" s="171">
        <v>913</v>
      </c>
      <c r="B151" s="171">
        <v>321</v>
      </c>
      <c r="C151" s="198" t="s">
        <v>227</v>
      </c>
      <c r="D151" s="173">
        <v>861.79</v>
      </c>
      <c r="E151" s="174">
        <v>2016</v>
      </c>
      <c r="F151" s="233"/>
      <c r="G151" s="233"/>
      <c r="H151" s="233"/>
      <c r="I151" s="178" t="s">
        <v>220</v>
      </c>
      <c r="J151" s="412"/>
      <c r="K151" s="144"/>
    </row>
    <row r="152" spans="1:12" ht="14.25">
      <c r="A152" s="171">
        <v>913</v>
      </c>
      <c r="B152" s="171">
        <v>322</v>
      </c>
      <c r="C152" s="198" t="s">
        <v>227</v>
      </c>
      <c r="D152" s="173">
        <v>861.79</v>
      </c>
      <c r="E152" s="174">
        <v>2016</v>
      </c>
      <c r="F152" s="233"/>
      <c r="G152" s="233"/>
      <c r="H152" s="233"/>
      <c r="I152" s="178" t="s">
        <v>220</v>
      </c>
      <c r="J152" s="412"/>
      <c r="K152" s="144"/>
    </row>
    <row r="153" spans="1:12" ht="14.25">
      <c r="A153" s="171">
        <v>913</v>
      </c>
      <c r="B153" s="171">
        <v>346</v>
      </c>
      <c r="C153" s="198" t="s">
        <v>393</v>
      </c>
      <c r="D153" s="173">
        <v>1202.44</v>
      </c>
      <c r="E153" s="174">
        <v>2017</v>
      </c>
      <c r="F153" s="233"/>
      <c r="G153" s="233"/>
      <c r="H153" s="233"/>
      <c r="I153" s="178" t="s">
        <v>220</v>
      </c>
      <c r="J153" s="412"/>
      <c r="K153" s="144"/>
    </row>
    <row r="154" spans="1:12" ht="14.25">
      <c r="A154" s="171">
        <v>913</v>
      </c>
      <c r="B154" s="171">
        <v>361</v>
      </c>
      <c r="C154" s="198" t="s">
        <v>284</v>
      </c>
      <c r="D154" s="173">
        <v>2800</v>
      </c>
      <c r="E154" s="174">
        <v>2017</v>
      </c>
      <c r="F154" s="233"/>
      <c r="G154" s="233"/>
      <c r="H154" s="233"/>
      <c r="I154" s="178" t="s">
        <v>220</v>
      </c>
      <c r="J154" s="412"/>
      <c r="K154" s="144"/>
    </row>
    <row r="155" spans="1:12" thickBot="1">
      <c r="A155" s="193">
        <v>626</v>
      </c>
      <c r="B155" s="193">
        <v>5082</v>
      </c>
      <c r="C155" s="236" t="s">
        <v>285</v>
      </c>
      <c r="D155" s="182">
        <v>12241.36</v>
      </c>
      <c r="E155" s="183">
        <v>2015</v>
      </c>
      <c r="F155" s="237"/>
      <c r="G155" s="237"/>
      <c r="H155" s="237"/>
      <c r="I155" s="185" t="s">
        <v>220</v>
      </c>
      <c r="J155" s="412"/>
      <c r="K155" s="144"/>
    </row>
    <row r="156" spans="1:12" s="275" customFormat="1">
      <c r="A156" s="304"/>
      <c r="B156" s="304"/>
      <c r="C156" s="238" t="s">
        <v>33</v>
      </c>
      <c r="D156" s="371">
        <f>SUM(D4:D155)</f>
        <v>1986304.4800000004</v>
      </c>
      <c r="E156" s="372"/>
      <c r="F156" s="373"/>
      <c r="G156" s="373"/>
      <c r="H156" s="373"/>
      <c r="I156" s="374"/>
      <c r="J156" s="278"/>
      <c r="K156" s="279"/>
      <c r="L156" s="287"/>
    </row>
    <row r="157" spans="1:12" s="275" customFormat="1">
      <c r="A157" s="375"/>
      <c r="B157" s="375"/>
      <c r="C157" s="240" t="s">
        <v>286</v>
      </c>
      <c r="D157" s="376">
        <f>SUM(D6,D14,D24,D34:D35,D46,D56,D64,D73,D77,D84,D87:D89,D103,D123,D131,D45,D133,D139:D140)</f>
        <v>196477.01000000004</v>
      </c>
      <c r="E157" s="239"/>
      <c r="F157" s="377"/>
      <c r="G157" s="377"/>
      <c r="H157" s="377"/>
      <c r="I157" s="378"/>
      <c r="J157" s="278"/>
      <c r="K157" s="279"/>
      <c r="L157" s="287"/>
    </row>
    <row r="158" spans="1:12" s="275" customFormat="1">
      <c r="A158" s="379"/>
      <c r="B158" s="379"/>
      <c r="C158" s="354" t="s">
        <v>287</v>
      </c>
      <c r="D158" s="380">
        <f>SUM(D156,-D157,-D159)</f>
        <v>1069887.4300000004</v>
      </c>
      <c r="E158" s="241"/>
      <c r="F158" s="381"/>
      <c r="G158" s="381"/>
      <c r="H158" s="381"/>
      <c r="I158" s="382"/>
      <c r="K158" s="383"/>
      <c r="L158" s="287"/>
    </row>
    <row r="159" spans="1:12" s="275" customFormat="1">
      <c r="A159" s="379"/>
      <c r="B159" s="379"/>
      <c r="C159" s="354" t="s">
        <v>404</v>
      </c>
      <c r="D159" s="380">
        <v>719940.04</v>
      </c>
      <c r="E159" s="241"/>
      <c r="F159" s="381"/>
      <c r="G159" s="381"/>
      <c r="H159" s="381"/>
      <c r="I159" s="382"/>
      <c r="K159" s="383"/>
      <c r="L159" s="287"/>
    </row>
    <row r="160" spans="1:12">
      <c r="A160" s="263" t="s">
        <v>288</v>
      </c>
      <c r="B160" s="351"/>
      <c r="C160" s="351"/>
      <c r="D160" s="352"/>
      <c r="E160" s="243"/>
      <c r="F160" s="242"/>
      <c r="G160" s="242"/>
      <c r="H160" s="242"/>
      <c r="I160" s="322"/>
    </row>
    <row r="161" spans="1:11" ht="47.25" customHeight="1">
      <c r="A161" s="420" t="s">
        <v>289</v>
      </c>
      <c r="B161" s="420"/>
      <c r="C161" s="420"/>
      <c r="D161" s="420"/>
      <c r="E161" s="420"/>
      <c r="F161" s="420"/>
      <c r="G161" s="345"/>
      <c r="H161" s="345"/>
      <c r="I161" s="323" t="s">
        <v>290</v>
      </c>
    </row>
    <row r="162" spans="1:11">
      <c r="A162" s="244" t="s">
        <v>291</v>
      </c>
      <c r="B162" s="245"/>
      <c r="C162" s="246"/>
      <c r="D162" s="421" t="s">
        <v>292</v>
      </c>
      <c r="E162" s="247"/>
      <c r="F162" s="248"/>
      <c r="G162" s="248"/>
      <c r="H162" s="248"/>
      <c r="I162" s="324"/>
    </row>
    <row r="163" spans="1:11">
      <c r="A163" s="250" t="s">
        <v>293</v>
      </c>
      <c r="B163" s="251"/>
      <c r="C163" s="252"/>
      <c r="D163" s="421"/>
      <c r="E163" s="253"/>
      <c r="F163" s="249"/>
      <c r="G163" s="249"/>
      <c r="H163" s="249"/>
      <c r="I163" s="324"/>
    </row>
    <row r="164" spans="1:11" ht="15.75" thickBot="1">
      <c r="A164" s="254" t="s">
        <v>294</v>
      </c>
      <c r="B164" s="255"/>
      <c r="C164" s="256"/>
      <c r="D164" s="421"/>
      <c r="E164" s="253">
        <v>2011</v>
      </c>
      <c r="F164" s="249"/>
      <c r="G164" s="249"/>
      <c r="H164" s="249"/>
      <c r="I164" s="324"/>
    </row>
    <row r="165" spans="1:11">
      <c r="A165" s="245" t="s">
        <v>295</v>
      </c>
      <c r="B165" s="245"/>
      <c r="C165" s="245"/>
      <c r="D165" s="257">
        <v>5651.26</v>
      </c>
      <c r="E165" s="253">
        <v>2011</v>
      </c>
      <c r="F165" s="249"/>
      <c r="G165" s="249"/>
      <c r="H165" s="249"/>
      <c r="I165" s="324" t="s">
        <v>220</v>
      </c>
    </row>
    <row r="166" spans="1:11" ht="25.5" customHeight="1">
      <c r="A166" s="251" t="s">
        <v>296</v>
      </c>
      <c r="B166" s="251"/>
      <c r="C166" s="251"/>
      <c r="D166" s="258" t="s">
        <v>297</v>
      </c>
      <c r="E166" s="253">
        <v>2011</v>
      </c>
      <c r="F166" s="50"/>
      <c r="G166" s="50"/>
      <c r="H166" s="50"/>
      <c r="I166" s="325" t="s">
        <v>298</v>
      </c>
      <c r="K166" s="259"/>
    </row>
    <row r="167" spans="1:11">
      <c r="A167" s="251" t="s">
        <v>299</v>
      </c>
      <c r="B167" s="251"/>
      <c r="C167" s="251"/>
      <c r="D167" s="257">
        <v>1710.67</v>
      </c>
      <c r="E167" s="253">
        <v>2011</v>
      </c>
      <c r="F167" s="249"/>
      <c r="G167" s="249"/>
      <c r="H167" s="249"/>
      <c r="I167" s="324" t="s">
        <v>233</v>
      </c>
    </row>
    <row r="168" spans="1:11">
      <c r="A168" s="251" t="s">
        <v>300</v>
      </c>
      <c r="B168" s="251"/>
      <c r="C168" s="251"/>
      <c r="D168" s="257">
        <v>3045.52</v>
      </c>
      <c r="E168" s="253">
        <v>2011</v>
      </c>
      <c r="F168" s="249"/>
      <c r="G168" s="249"/>
      <c r="H168" s="249"/>
      <c r="I168" s="324" t="s">
        <v>233</v>
      </c>
    </row>
    <row r="169" spans="1:11">
      <c r="A169" s="260"/>
      <c r="B169" s="407" t="s">
        <v>301</v>
      </c>
      <c r="C169" s="407"/>
      <c r="D169" s="261">
        <v>30252.9</v>
      </c>
      <c r="E169" s="262"/>
      <c r="F169" s="141"/>
      <c r="G169" s="141"/>
      <c r="H169" s="141"/>
    </row>
    <row r="170" spans="1:11" ht="15.75" thickBot="1">
      <c r="A170" s="263" t="s">
        <v>302</v>
      </c>
      <c r="B170" s="264"/>
      <c r="C170" s="265"/>
      <c r="D170" s="266"/>
      <c r="E170" s="262"/>
      <c r="F170" s="141"/>
      <c r="G170" s="141"/>
      <c r="H170" s="141"/>
    </row>
    <row r="171" spans="1:11" ht="15.75" thickBot="1">
      <c r="A171" s="251">
        <v>610</v>
      </c>
      <c r="B171" s="251">
        <v>5</v>
      </c>
      <c r="C171" s="267" t="s">
        <v>303</v>
      </c>
      <c r="D171" s="268">
        <v>513689.12</v>
      </c>
      <c r="E171" s="269">
        <v>2012</v>
      </c>
      <c r="F171" s="249"/>
      <c r="G171" s="249"/>
      <c r="H171" s="249"/>
      <c r="I171" s="166" t="s">
        <v>233</v>
      </c>
      <c r="K171" s="270" t="s">
        <v>237</v>
      </c>
    </row>
    <row r="172" spans="1:11" ht="15.75" thickBot="1">
      <c r="A172" s="251">
        <v>611</v>
      </c>
      <c r="B172" s="251">
        <v>1</v>
      </c>
      <c r="C172" s="267" t="s">
        <v>304</v>
      </c>
      <c r="D172" s="271">
        <v>227387.56</v>
      </c>
      <c r="E172" s="269">
        <v>2012</v>
      </c>
      <c r="F172" s="249"/>
      <c r="G172" s="249"/>
      <c r="H172" s="249"/>
      <c r="I172" s="166" t="s">
        <v>233</v>
      </c>
      <c r="K172" s="270" t="s">
        <v>237</v>
      </c>
    </row>
    <row r="173" spans="1:11" ht="15.75" thickBot="1">
      <c r="A173" s="260"/>
      <c r="B173" s="407" t="s">
        <v>305</v>
      </c>
      <c r="C173" s="407"/>
      <c r="D173" s="272">
        <f>D171+D172</f>
        <v>741076.67999999993</v>
      </c>
      <c r="E173" s="273"/>
      <c r="F173" s="141"/>
      <c r="G173" s="141"/>
      <c r="H173" s="141"/>
      <c r="K173" s="270"/>
    </row>
    <row r="174" spans="1:11" ht="15.75" thickBot="1">
      <c r="C174" s="274" t="s">
        <v>306</v>
      </c>
      <c r="D174" s="384">
        <f>SUM(D158,D169,D173)</f>
        <v>1841217.0100000002</v>
      </c>
    </row>
  </sheetData>
  <sheetProtection selectLockedCells="1" selectUnlockedCells="1"/>
  <mergeCells count="15">
    <mergeCell ref="B169:C169"/>
    <mergeCell ref="J40:J47"/>
    <mergeCell ref="K40:K47"/>
    <mergeCell ref="B173:C173"/>
    <mergeCell ref="A1:I2"/>
    <mergeCell ref="A3:B3"/>
    <mergeCell ref="J7:J22"/>
    <mergeCell ref="J48:J103"/>
    <mergeCell ref="J23:J29"/>
    <mergeCell ref="J30:J39"/>
    <mergeCell ref="K30:K39"/>
    <mergeCell ref="J104:J155"/>
    <mergeCell ref="A161:F161"/>
    <mergeCell ref="D162:D164"/>
    <mergeCell ref="K23:K29"/>
  </mergeCells>
  <pageMargins left="0.7" right="0.7" top="0.75" bottom="0.75" header="0.51180555555555551" footer="0.51180555555555551"/>
  <pageSetup paperSize="9" scale="65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P107"/>
  <sheetViews>
    <sheetView tabSelected="1" topLeftCell="A52" workbookViewId="0">
      <selection activeCell="K26" sqref="K26"/>
    </sheetView>
  </sheetViews>
  <sheetFormatPr defaultColWidth="10" defaultRowHeight="15"/>
  <cols>
    <col min="1" max="1" width="6" style="275" customWidth="1"/>
    <col min="2" max="2" width="6.42578125" style="275" customWidth="1"/>
    <col min="3" max="3" width="48.85546875" style="275" customWidth="1"/>
    <col min="4" max="4" width="26.5703125" style="276" customWidth="1"/>
    <col min="5" max="5" width="22" style="276" customWidth="1"/>
    <col min="6" max="6" width="10" style="275" hidden="1" customWidth="1"/>
    <col min="7" max="7" width="10" style="277" hidden="1" customWidth="1"/>
    <col min="8" max="8" width="10" style="275" hidden="1" customWidth="1"/>
    <col min="9" max="16384" width="10" style="275"/>
  </cols>
  <sheetData>
    <row r="2" spans="1:9">
      <c r="A2" s="278"/>
      <c r="B2" s="278"/>
      <c r="C2" s="279" t="s">
        <v>307</v>
      </c>
      <c r="D2" s="280"/>
      <c r="E2" s="280"/>
      <c r="F2" s="278"/>
    </row>
    <row r="3" spans="1:9" ht="53.25" customHeight="1">
      <c r="A3" s="426" t="s">
        <v>61</v>
      </c>
      <c r="B3" s="426"/>
      <c r="C3" s="281" t="s">
        <v>62</v>
      </c>
      <c r="D3" s="282" t="s">
        <v>408</v>
      </c>
      <c r="E3" s="282" t="s">
        <v>198</v>
      </c>
      <c r="F3" s="283" t="s">
        <v>199</v>
      </c>
    </row>
    <row r="4" spans="1:9" ht="15" customHeight="1">
      <c r="A4" s="171">
        <v>920</v>
      </c>
      <c r="B4" s="171">
        <v>21</v>
      </c>
      <c r="C4" s="171" t="s">
        <v>308</v>
      </c>
      <c r="D4" s="284">
        <v>50300</v>
      </c>
      <c r="E4" s="285" t="s">
        <v>202</v>
      </c>
      <c r="F4" s="427" t="s">
        <v>205</v>
      </c>
      <c r="G4" s="286" t="s">
        <v>203</v>
      </c>
      <c r="H4" s="287"/>
    </row>
    <row r="5" spans="1:9" ht="15" customHeight="1">
      <c r="A5" s="171">
        <v>920</v>
      </c>
      <c r="B5" s="171">
        <v>22</v>
      </c>
      <c r="C5" s="171" t="s">
        <v>309</v>
      </c>
      <c r="D5" s="284">
        <v>3822</v>
      </c>
      <c r="E5" s="285" t="s">
        <v>202</v>
      </c>
      <c r="F5" s="427"/>
      <c r="G5" s="288" t="s">
        <v>206</v>
      </c>
      <c r="H5" s="287"/>
    </row>
    <row r="6" spans="1:9" ht="15" customHeight="1">
      <c r="A6" s="171">
        <v>921</v>
      </c>
      <c r="B6" s="171">
        <v>95</v>
      </c>
      <c r="C6" s="171" t="s">
        <v>310</v>
      </c>
      <c r="D6" s="284">
        <v>730.89</v>
      </c>
      <c r="E6" s="285" t="s">
        <v>202</v>
      </c>
      <c r="F6" s="427"/>
      <c r="G6" s="288" t="s">
        <v>206</v>
      </c>
      <c r="H6" s="287"/>
    </row>
    <row r="7" spans="1:9" ht="15" customHeight="1">
      <c r="A7" s="171">
        <v>921</v>
      </c>
      <c r="B7" s="171">
        <v>96</v>
      </c>
      <c r="C7" s="171" t="s">
        <v>310</v>
      </c>
      <c r="D7" s="284">
        <v>730.89</v>
      </c>
      <c r="E7" s="285" t="s">
        <v>202</v>
      </c>
      <c r="F7" s="427"/>
      <c r="G7" s="288" t="s">
        <v>206</v>
      </c>
      <c r="H7" s="287"/>
    </row>
    <row r="8" spans="1:9" ht="15" customHeight="1">
      <c r="A8" s="171">
        <v>920</v>
      </c>
      <c r="B8" s="171">
        <v>25</v>
      </c>
      <c r="C8" s="171" t="s">
        <v>387</v>
      </c>
      <c r="D8" s="284">
        <v>4050</v>
      </c>
      <c r="E8" s="285" t="s">
        <v>202</v>
      </c>
      <c r="F8" s="427"/>
      <c r="G8" s="288" t="s">
        <v>206</v>
      </c>
      <c r="H8" s="287"/>
    </row>
    <row r="9" spans="1:9" ht="15" customHeight="1">
      <c r="A9" s="171">
        <v>921</v>
      </c>
      <c r="B9" s="171">
        <v>110</v>
      </c>
      <c r="C9" s="171" t="s">
        <v>385</v>
      </c>
      <c r="D9" s="284">
        <v>590</v>
      </c>
      <c r="E9" s="285" t="s">
        <v>202</v>
      </c>
      <c r="F9" s="427"/>
      <c r="G9" s="327" t="s">
        <v>215</v>
      </c>
      <c r="H9" s="287"/>
    </row>
    <row r="10" spans="1:9" ht="15" customHeight="1" thickBot="1">
      <c r="A10" s="194">
        <v>921</v>
      </c>
      <c r="B10" s="194">
        <v>83</v>
      </c>
      <c r="C10" s="194" t="s">
        <v>311</v>
      </c>
      <c r="D10" s="289">
        <v>910.82</v>
      </c>
      <c r="E10" s="290" t="s">
        <v>202</v>
      </c>
      <c r="F10" s="427"/>
      <c r="G10" s="291" t="s">
        <v>215</v>
      </c>
      <c r="H10" s="287"/>
    </row>
    <row r="11" spans="1:9" ht="15" customHeight="1">
      <c r="A11" s="158">
        <v>921</v>
      </c>
      <c r="B11" s="158">
        <v>54</v>
      </c>
      <c r="C11" s="158" t="s">
        <v>312</v>
      </c>
      <c r="D11" s="292">
        <v>143.44</v>
      </c>
      <c r="E11" s="292" t="s">
        <v>220</v>
      </c>
      <c r="F11" s="427" t="s">
        <v>221</v>
      </c>
      <c r="G11" s="293" t="s">
        <v>313</v>
      </c>
    </row>
    <row r="12" spans="1:9" ht="15" customHeight="1">
      <c r="A12" s="158">
        <v>921</v>
      </c>
      <c r="B12" s="158">
        <v>55</v>
      </c>
      <c r="C12" s="158" t="s">
        <v>314</v>
      </c>
      <c r="D12" s="292">
        <v>61.48</v>
      </c>
      <c r="E12" s="292" t="s">
        <v>220</v>
      </c>
      <c r="F12" s="427"/>
      <c r="G12" s="293" t="s">
        <v>313</v>
      </c>
    </row>
    <row r="13" spans="1:9" ht="15" customHeight="1">
      <c r="A13" s="158">
        <v>921</v>
      </c>
      <c r="B13" s="158">
        <v>67</v>
      </c>
      <c r="C13" s="158" t="s">
        <v>315</v>
      </c>
      <c r="D13" s="292">
        <v>1015.45</v>
      </c>
      <c r="E13" s="292" t="s">
        <v>220</v>
      </c>
      <c r="F13" s="427"/>
      <c r="G13" s="293" t="s">
        <v>313</v>
      </c>
    </row>
    <row r="14" spans="1:9" ht="15" customHeight="1">
      <c r="A14" s="171">
        <v>921</v>
      </c>
      <c r="B14" s="171">
        <v>87</v>
      </c>
      <c r="C14" s="171" t="s">
        <v>310</v>
      </c>
      <c r="D14" s="284">
        <v>690.24</v>
      </c>
      <c r="E14" s="292" t="s">
        <v>220</v>
      </c>
      <c r="F14" s="427"/>
      <c r="G14" s="293" t="s">
        <v>313</v>
      </c>
    </row>
    <row r="15" spans="1:9" ht="15" customHeight="1">
      <c r="A15" s="158">
        <v>921</v>
      </c>
      <c r="B15" s="158">
        <v>63</v>
      </c>
      <c r="C15" s="158" t="s">
        <v>316</v>
      </c>
      <c r="D15" s="292">
        <v>572.13</v>
      </c>
      <c r="E15" s="292" t="s">
        <v>220</v>
      </c>
      <c r="F15" s="427"/>
      <c r="G15" s="293" t="s">
        <v>313</v>
      </c>
      <c r="I15" s="107"/>
    </row>
    <row r="16" spans="1:9" ht="15.75" customHeight="1">
      <c r="A16" s="171">
        <v>921</v>
      </c>
      <c r="B16" s="171">
        <v>76</v>
      </c>
      <c r="C16" s="171" t="s">
        <v>317</v>
      </c>
      <c r="D16" s="284">
        <v>202.44</v>
      </c>
      <c r="E16" s="284" t="s">
        <v>220</v>
      </c>
      <c r="F16" s="427"/>
      <c r="G16" s="294" t="s">
        <v>313</v>
      </c>
      <c r="I16" s="107"/>
    </row>
    <row r="17" spans="1:11" ht="24.75">
      <c r="A17" s="363">
        <v>488</v>
      </c>
      <c r="B17" s="363">
        <v>5119</v>
      </c>
      <c r="C17" s="364" t="s">
        <v>400</v>
      </c>
      <c r="D17" s="365">
        <v>126988</v>
      </c>
      <c r="E17" s="368" t="s">
        <v>409</v>
      </c>
      <c r="F17" s="366" t="s">
        <v>470</v>
      </c>
      <c r="G17" s="367" t="s">
        <v>469</v>
      </c>
      <c r="H17" s="386"/>
      <c r="I17" s="387"/>
      <c r="J17" s="369"/>
      <c r="K17" s="287"/>
    </row>
    <row r="18" spans="1:11" ht="15" customHeight="1">
      <c r="A18" s="304">
        <v>920</v>
      </c>
      <c r="B18" s="304">
        <v>3</v>
      </c>
      <c r="C18" s="350" t="s">
        <v>318</v>
      </c>
      <c r="D18" s="305">
        <v>10000</v>
      </c>
      <c r="E18" s="305" t="s">
        <v>233</v>
      </c>
      <c r="F18" s="428" t="s">
        <v>248</v>
      </c>
      <c r="G18" s="277" t="s">
        <v>234</v>
      </c>
    </row>
    <row r="19" spans="1:11" ht="15" customHeight="1">
      <c r="A19" s="164">
        <v>920</v>
      </c>
      <c r="B19" s="164">
        <v>6</v>
      </c>
      <c r="C19" s="201" t="s">
        <v>319</v>
      </c>
      <c r="D19" s="292">
        <v>4100</v>
      </c>
      <c r="E19" s="292" t="s">
        <v>233</v>
      </c>
      <c r="F19" s="428"/>
      <c r="G19" s="295" t="s">
        <v>237</v>
      </c>
    </row>
    <row r="20" spans="1:11" ht="14.25" customHeight="1">
      <c r="A20" s="164">
        <v>920</v>
      </c>
      <c r="B20" s="164">
        <v>7</v>
      </c>
      <c r="C20" s="201" t="s">
        <v>320</v>
      </c>
      <c r="D20" s="292">
        <v>5980</v>
      </c>
      <c r="E20" s="292" t="s">
        <v>233</v>
      </c>
      <c r="F20" s="428"/>
      <c r="G20" s="295" t="s">
        <v>237</v>
      </c>
    </row>
    <row r="21" spans="1:11" ht="14.25" hidden="1" customHeight="1">
      <c r="A21" s="164"/>
      <c r="B21" s="164"/>
      <c r="C21" s="201"/>
      <c r="D21" s="292"/>
      <c r="E21" s="292" t="s">
        <v>233</v>
      </c>
      <c r="F21" s="428"/>
      <c r="G21" s="296" t="s">
        <v>321</v>
      </c>
    </row>
    <row r="22" spans="1:11" ht="14.25" customHeight="1">
      <c r="A22" s="158">
        <v>920</v>
      </c>
      <c r="B22" s="158">
        <v>15</v>
      </c>
      <c r="C22" s="158" t="s">
        <v>322</v>
      </c>
      <c r="D22" s="292">
        <v>13801.08</v>
      </c>
      <c r="E22" s="292" t="s">
        <v>233</v>
      </c>
      <c r="F22" s="428"/>
      <c r="G22" s="295" t="s">
        <v>237</v>
      </c>
    </row>
    <row r="23" spans="1:11" ht="14.25" customHeight="1">
      <c r="A23" s="164"/>
      <c r="B23" s="164"/>
      <c r="C23" s="201"/>
      <c r="D23" s="292"/>
      <c r="E23" s="292" t="s">
        <v>233</v>
      </c>
      <c r="F23" s="428"/>
      <c r="G23" s="277" t="s">
        <v>234</v>
      </c>
    </row>
    <row r="24" spans="1:11" ht="15" customHeight="1">
      <c r="A24" s="164">
        <v>921</v>
      </c>
      <c r="B24" s="164">
        <v>12</v>
      </c>
      <c r="C24" s="201" t="s">
        <v>323</v>
      </c>
      <c r="D24" s="292">
        <v>2450</v>
      </c>
      <c r="E24" s="292" t="s">
        <v>233</v>
      </c>
      <c r="F24" s="428"/>
      <c r="G24" s="295" t="s">
        <v>237</v>
      </c>
    </row>
    <row r="25" spans="1:11" ht="14.25" customHeight="1">
      <c r="A25" s="164">
        <v>921</v>
      </c>
      <c r="B25" s="164">
        <v>113</v>
      </c>
      <c r="C25" s="201" t="s">
        <v>383</v>
      </c>
      <c r="D25" s="292">
        <v>800</v>
      </c>
      <c r="E25" s="292" t="s">
        <v>233</v>
      </c>
      <c r="F25" s="428"/>
      <c r="G25" s="277" t="s">
        <v>234</v>
      </c>
    </row>
    <row r="26" spans="1:11" ht="14.25" customHeight="1">
      <c r="A26" s="164">
        <v>921</v>
      </c>
      <c r="B26" s="164">
        <v>21</v>
      </c>
      <c r="C26" s="201" t="s">
        <v>324</v>
      </c>
      <c r="D26" s="292">
        <v>1039</v>
      </c>
      <c r="E26" s="292" t="s">
        <v>233</v>
      </c>
      <c r="F26" s="428"/>
      <c r="G26" s="296" t="s">
        <v>235</v>
      </c>
    </row>
    <row r="27" spans="1:11" ht="14.25" customHeight="1">
      <c r="A27" s="164">
        <v>921</v>
      </c>
      <c r="B27" s="164">
        <v>35</v>
      </c>
      <c r="C27" s="201" t="s">
        <v>325</v>
      </c>
      <c r="D27" s="292">
        <v>560</v>
      </c>
      <c r="E27" s="292" t="s">
        <v>233</v>
      </c>
      <c r="F27" s="428"/>
      <c r="G27" s="296" t="s">
        <v>235</v>
      </c>
    </row>
    <row r="28" spans="1:11" ht="14.25" customHeight="1">
      <c r="A28" s="164">
        <v>921</v>
      </c>
      <c r="B28" s="164">
        <v>36</v>
      </c>
      <c r="C28" s="201" t="s">
        <v>326</v>
      </c>
      <c r="D28" s="292">
        <v>100</v>
      </c>
      <c r="E28" s="292" t="s">
        <v>233</v>
      </c>
      <c r="F28" s="428"/>
      <c r="G28" s="296" t="s">
        <v>235</v>
      </c>
    </row>
    <row r="29" spans="1:11" ht="14.25" customHeight="1">
      <c r="A29" s="164">
        <v>921</v>
      </c>
      <c r="B29" s="164">
        <v>37</v>
      </c>
      <c r="C29" s="201" t="s">
        <v>327</v>
      </c>
      <c r="D29" s="292">
        <v>600</v>
      </c>
      <c r="E29" s="292" t="s">
        <v>233</v>
      </c>
      <c r="F29" s="428"/>
      <c r="G29" s="295" t="s">
        <v>237</v>
      </c>
    </row>
    <row r="30" spans="1:11" ht="14.25" customHeight="1">
      <c r="A30" s="158">
        <v>921</v>
      </c>
      <c r="B30" s="158">
        <v>66</v>
      </c>
      <c r="C30" s="171" t="s">
        <v>328</v>
      </c>
      <c r="D30" s="284">
        <v>1980</v>
      </c>
      <c r="E30" s="292" t="s">
        <v>233</v>
      </c>
      <c r="F30" s="428"/>
      <c r="G30" s="277" t="s">
        <v>234</v>
      </c>
    </row>
    <row r="31" spans="1:11" ht="14.25" customHeight="1">
      <c r="A31" s="158">
        <v>921</v>
      </c>
      <c r="B31" s="158">
        <v>68</v>
      </c>
      <c r="C31" s="171" t="s">
        <v>329</v>
      </c>
      <c r="D31" s="284">
        <v>665</v>
      </c>
      <c r="E31" s="292" t="s">
        <v>233</v>
      </c>
      <c r="F31" s="428"/>
      <c r="G31" s="277" t="s">
        <v>234</v>
      </c>
    </row>
    <row r="32" spans="1:11" ht="14.25" customHeight="1">
      <c r="A32" s="158">
        <v>921</v>
      </c>
      <c r="B32" s="158">
        <v>69</v>
      </c>
      <c r="C32" s="171" t="s">
        <v>329</v>
      </c>
      <c r="D32" s="284">
        <v>665</v>
      </c>
      <c r="E32" s="292" t="s">
        <v>233</v>
      </c>
      <c r="F32" s="428"/>
      <c r="G32" s="277" t="s">
        <v>234</v>
      </c>
    </row>
    <row r="33" spans="1:16" ht="14.25" customHeight="1">
      <c r="A33" s="158">
        <v>921</v>
      </c>
      <c r="B33" s="158">
        <v>112</v>
      </c>
      <c r="C33" s="158" t="s">
        <v>384</v>
      </c>
      <c r="D33" s="292">
        <v>432</v>
      </c>
      <c r="E33" s="292" t="s">
        <v>233</v>
      </c>
      <c r="F33" s="428"/>
      <c r="G33" s="295" t="s">
        <v>237</v>
      </c>
    </row>
    <row r="34" spans="1:16" ht="14.25" customHeight="1">
      <c r="A34" s="158">
        <v>921</v>
      </c>
      <c r="B34" s="158">
        <v>114</v>
      </c>
      <c r="C34" s="201" t="s">
        <v>383</v>
      </c>
      <c r="D34" s="292">
        <v>400</v>
      </c>
      <c r="E34" s="292" t="s">
        <v>233</v>
      </c>
      <c r="F34" s="428"/>
      <c r="G34" s="277" t="s">
        <v>234</v>
      </c>
    </row>
    <row r="35" spans="1:16" ht="14.25" customHeight="1">
      <c r="A35" s="158">
        <v>921</v>
      </c>
      <c r="B35" s="158">
        <v>22</v>
      </c>
      <c r="C35" s="158" t="s">
        <v>330</v>
      </c>
      <c r="D35" s="292">
        <v>800</v>
      </c>
      <c r="E35" s="292" t="s">
        <v>233</v>
      </c>
      <c r="F35" s="428"/>
      <c r="G35" s="277" t="s">
        <v>234</v>
      </c>
    </row>
    <row r="36" spans="1:16" ht="14.25" hidden="1" customHeight="1">
      <c r="A36" s="158"/>
      <c r="B36" s="158"/>
      <c r="C36" s="158"/>
      <c r="D36" s="292"/>
      <c r="E36" s="292" t="s">
        <v>233</v>
      </c>
      <c r="F36" s="428"/>
      <c r="G36" s="277" t="s">
        <v>234</v>
      </c>
    </row>
    <row r="37" spans="1:16" ht="14.25" customHeight="1">
      <c r="A37" s="158">
        <v>920</v>
      </c>
      <c r="B37" s="158">
        <v>17</v>
      </c>
      <c r="C37" s="158" t="s">
        <v>331</v>
      </c>
      <c r="D37" s="292">
        <v>5275</v>
      </c>
      <c r="E37" s="292" t="s">
        <v>233</v>
      </c>
      <c r="F37" s="428"/>
      <c r="G37" s="277" t="s">
        <v>234</v>
      </c>
    </row>
    <row r="38" spans="1:16" ht="14.25" customHeight="1">
      <c r="A38" s="158">
        <v>921</v>
      </c>
      <c r="B38" s="158">
        <v>79</v>
      </c>
      <c r="C38" s="158" t="s">
        <v>332</v>
      </c>
      <c r="D38" s="292">
        <v>556.91</v>
      </c>
      <c r="E38" s="292" t="s">
        <v>233</v>
      </c>
      <c r="F38" s="428"/>
      <c r="G38" s="277" t="s">
        <v>234</v>
      </c>
    </row>
    <row r="39" spans="1:16" ht="14.25" customHeight="1">
      <c r="A39" s="158">
        <v>921</v>
      </c>
      <c r="B39" s="158">
        <v>78</v>
      </c>
      <c r="C39" s="158" t="s">
        <v>333</v>
      </c>
      <c r="D39" s="292">
        <v>462.6</v>
      </c>
      <c r="E39" s="292" t="s">
        <v>233</v>
      </c>
      <c r="F39" s="428"/>
      <c r="G39" s="277" t="s">
        <v>234</v>
      </c>
    </row>
    <row r="40" spans="1:16" ht="14.25" customHeight="1">
      <c r="A40" s="297">
        <v>920</v>
      </c>
      <c r="B40" s="297">
        <v>4</v>
      </c>
      <c r="C40" s="298" t="s">
        <v>334</v>
      </c>
      <c r="D40" s="299">
        <v>8000</v>
      </c>
      <c r="E40" s="292" t="s">
        <v>233</v>
      </c>
      <c r="F40" s="428"/>
      <c r="G40" s="293" t="s">
        <v>235</v>
      </c>
    </row>
    <row r="41" spans="1:16" ht="14.25" hidden="1" customHeight="1">
      <c r="A41" s="297"/>
      <c r="B41" s="297"/>
      <c r="C41" s="298"/>
      <c r="D41" s="299"/>
      <c r="E41" s="292" t="s">
        <v>233</v>
      </c>
      <c r="F41" s="428"/>
      <c r="G41" s="300" t="s">
        <v>245</v>
      </c>
      <c r="H41" s="107"/>
      <c r="I41" s="107"/>
      <c r="J41" s="107"/>
      <c r="K41" s="107"/>
      <c r="L41" s="107"/>
      <c r="M41" s="107"/>
      <c r="N41" s="107"/>
      <c r="O41" s="107"/>
      <c r="P41" s="107"/>
    </row>
    <row r="42" spans="1:16" ht="14.25" hidden="1" customHeight="1">
      <c r="A42" s="164"/>
      <c r="B42" s="164"/>
      <c r="C42" s="164"/>
      <c r="D42" s="292"/>
      <c r="E42" s="292" t="s">
        <v>233</v>
      </c>
      <c r="F42" s="428"/>
      <c r="G42" s="300" t="s">
        <v>245</v>
      </c>
      <c r="H42" s="107"/>
      <c r="I42" s="107"/>
      <c r="J42" s="107"/>
      <c r="K42" s="107"/>
      <c r="L42" s="107"/>
      <c r="M42" s="107"/>
      <c r="N42" s="107"/>
      <c r="O42" s="107"/>
      <c r="P42" s="107"/>
    </row>
    <row r="43" spans="1:16" ht="14.25" customHeight="1">
      <c r="A43" s="158">
        <v>921</v>
      </c>
      <c r="B43" s="158">
        <v>72</v>
      </c>
      <c r="C43" s="158" t="s">
        <v>335</v>
      </c>
      <c r="D43" s="292">
        <v>1500</v>
      </c>
      <c r="E43" s="292" t="s">
        <v>233</v>
      </c>
      <c r="F43" s="428"/>
      <c r="G43" s="300" t="s">
        <v>245</v>
      </c>
      <c r="H43" s="107"/>
      <c r="I43" s="107"/>
      <c r="J43" s="107"/>
      <c r="K43" s="107"/>
      <c r="L43" s="107"/>
      <c r="M43" s="107"/>
      <c r="N43" s="107"/>
      <c r="O43" s="107"/>
      <c r="P43" s="107"/>
    </row>
    <row r="44" spans="1:16" ht="14.25" customHeight="1">
      <c r="A44" s="158">
        <v>921</v>
      </c>
      <c r="B44" s="158">
        <v>70</v>
      </c>
      <c r="C44" s="158" t="s">
        <v>336</v>
      </c>
      <c r="D44" s="292">
        <v>638.21</v>
      </c>
      <c r="E44" s="292" t="s">
        <v>233</v>
      </c>
      <c r="F44" s="428"/>
      <c r="G44" s="300" t="s">
        <v>245</v>
      </c>
      <c r="H44" s="107"/>
      <c r="I44" s="107"/>
      <c r="J44" s="107"/>
      <c r="K44" s="107"/>
      <c r="L44" s="107"/>
      <c r="M44" s="107"/>
      <c r="N44" s="107"/>
      <c r="O44" s="107"/>
      <c r="P44" s="107"/>
    </row>
    <row r="45" spans="1:16" hidden="1">
      <c r="A45" s="158"/>
      <c r="B45" s="158"/>
      <c r="C45" s="158"/>
      <c r="D45" s="292"/>
      <c r="E45" s="292" t="s">
        <v>233</v>
      </c>
      <c r="F45" s="428"/>
      <c r="G45" s="300" t="s">
        <v>245</v>
      </c>
      <c r="H45" s="107"/>
      <c r="I45" s="107"/>
      <c r="J45" s="107"/>
      <c r="K45" s="107"/>
      <c r="L45" s="107"/>
      <c r="M45" s="107"/>
      <c r="N45" s="107"/>
      <c r="O45" s="107"/>
      <c r="P45" s="107"/>
    </row>
    <row r="46" spans="1:16">
      <c r="A46" s="158">
        <v>921</v>
      </c>
      <c r="B46" s="158">
        <v>30</v>
      </c>
      <c r="C46" s="158" t="s">
        <v>337</v>
      </c>
      <c r="D46" s="292">
        <v>560</v>
      </c>
      <c r="E46" s="292" t="s">
        <v>233</v>
      </c>
      <c r="F46" s="428"/>
      <c r="G46" s="300" t="s">
        <v>245</v>
      </c>
      <c r="H46" s="107"/>
      <c r="I46" s="107"/>
      <c r="J46" s="107"/>
      <c r="K46" s="107"/>
      <c r="L46" s="107"/>
      <c r="M46" s="107"/>
      <c r="N46" s="107"/>
      <c r="O46" s="107"/>
      <c r="P46" s="107"/>
    </row>
    <row r="47" spans="1:16" hidden="1">
      <c r="A47" s="158"/>
      <c r="B47" s="158"/>
      <c r="C47" s="158"/>
      <c r="D47" s="292"/>
      <c r="E47" s="292" t="s">
        <v>233</v>
      </c>
      <c r="F47" s="428"/>
      <c r="G47" s="300" t="s">
        <v>245</v>
      </c>
      <c r="H47" s="107"/>
      <c r="I47" s="107"/>
      <c r="J47" s="107"/>
      <c r="K47" s="107"/>
      <c r="L47" s="107"/>
      <c r="M47" s="107"/>
      <c r="N47" s="107"/>
      <c r="O47" s="107"/>
      <c r="P47" s="107"/>
    </row>
    <row r="48" spans="1:16">
      <c r="A48" s="158">
        <v>921</v>
      </c>
      <c r="B48" s="158">
        <v>84</v>
      </c>
      <c r="C48" s="164" t="s">
        <v>338</v>
      </c>
      <c r="D48" s="292">
        <v>740.65</v>
      </c>
      <c r="E48" s="292" t="s">
        <v>233</v>
      </c>
      <c r="F48" s="428"/>
      <c r="G48" s="288" t="s">
        <v>235</v>
      </c>
      <c r="H48" s="107"/>
      <c r="I48" s="107"/>
      <c r="J48" s="107"/>
      <c r="K48" s="107"/>
      <c r="L48" s="107"/>
      <c r="M48" s="107"/>
      <c r="N48" s="107"/>
      <c r="O48" s="107"/>
      <c r="P48" s="107"/>
    </row>
    <row r="49" spans="1:94" ht="15" customHeight="1">
      <c r="A49" s="158">
        <v>920</v>
      </c>
      <c r="B49" s="158">
        <v>18</v>
      </c>
      <c r="C49" s="158" t="s">
        <v>339</v>
      </c>
      <c r="D49" s="292">
        <v>120300.09</v>
      </c>
      <c r="E49" s="292" t="s">
        <v>233</v>
      </c>
      <c r="F49" s="428"/>
      <c r="G49" s="301" t="s">
        <v>237</v>
      </c>
      <c r="H49" s="107"/>
      <c r="I49" s="107"/>
      <c r="J49" s="107"/>
      <c r="K49" s="107"/>
      <c r="L49" s="107"/>
      <c r="M49" s="107"/>
      <c r="N49" s="107"/>
      <c r="O49" s="107"/>
      <c r="P49" s="107"/>
    </row>
    <row r="50" spans="1:94" ht="15" customHeight="1">
      <c r="A50" s="158">
        <v>921</v>
      </c>
      <c r="B50" s="158">
        <v>77</v>
      </c>
      <c r="C50" s="158" t="s">
        <v>340</v>
      </c>
      <c r="D50" s="292">
        <v>1390</v>
      </c>
      <c r="E50" s="292" t="s">
        <v>233</v>
      </c>
      <c r="F50" s="428"/>
      <c r="G50" s="302" t="s">
        <v>235</v>
      </c>
      <c r="H50" s="107"/>
      <c r="I50" s="107"/>
      <c r="J50" s="107"/>
      <c r="K50" s="107"/>
      <c r="L50" s="107"/>
      <c r="M50" s="107"/>
      <c r="N50" s="107"/>
      <c r="O50" s="107"/>
      <c r="P50" s="107"/>
    </row>
    <row r="51" spans="1:94" ht="15" customHeight="1">
      <c r="A51" s="158">
        <v>921</v>
      </c>
      <c r="B51" s="158">
        <v>94</v>
      </c>
      <c r="C51" s="158" t="s">
        <v>338</v>
      </c>
      <c r="D51" s="292">
        <v>730.89</v>
      </c>
      <c r="E51" s="292" t="s">
        <v>233</v>
      </c>
      <c r="F51" s="428"/>
      <c r="G51" s="302" t="s">
        <v>235</v>
      </c>
      <c r="H51" s="107"/>
      <c r="I51" s="107"/>
      <c r="J51" s="107"/>
      <c r="K51" s="107"/>
      <c r="L51" s="107"/>
      <c r="M51" s="107"/>
      <c r="N51" s="107"/>
      <c r="O51" s="107"/>
      <c r="P51" s="107"/>
    </row>
    <row r="52" spans="1:94" ht="15" customHeight="1">
      <c r="A52" s="171">
        <v>921</v>
      </c>
      <c r="B52" s="171">
        <v>86</v>
      </c>
      <c r="C52" s="171" t="s">
        <v>341</v>
      </c>
      <c r="D52" s="284">
        <v>890</v>
      </c>
      <c r="E52" s="292" t="s">
        <v>233</v>
      </c>
      <c r="F52" s="428"/>
      <c r="G52" s="301" t="s">
        <v>237</v>
      </c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94" ht="15" customHeight="1">
      <c r="A53" s="171">
        <v>920</v>
      </c>
      <c r="B53" s="171">
        <v>20</v>
      </c>
      <c r="C53" s="171" t="s">
        <v>342</v>
      </c>
      <c r="D53" s="284">
        <v>7754</v>
      </c>
      <c r="E53" s="292" t="s">
        <v>233</v>
      </c>
      <c r="F53" s="428"/>
      <c r="G53" s="301" t="s">
        <v>237</v>
      </c>
      <c r="H53" s="107"/>
      <c r="I53" s="107"/>
      <c r="J53" s="107"/>
      <c r="K53" s="107"/>
      <c r="L53" s="107"/>
      <c r="M53" s="107"/>
      <c r="N53" s="107"/>
      <c r="O53" s="107"/>
      <c r="P53" s="107"/>
    </row>
    <row r="54" spans="1:94" ht="15" customHeight="1">
      <c r="A54" s="171">
        <v>921</v>
      </c>
      <c r="B54" s="171">
        <v>98</v>
      </c>
      <c r="C54" s="158" t="s">
        <v>338</v>
      </c>
      <c r="D54" s="284">
        <v>722.76</v>
      </c>
      <c r="E54" s="292" t="s">
        <v>233</v>
      </c>
      <c r="F54" s="428"/>
      <c r="G54" s="301" t="s">
        <v>237</v>
      </c>
      <c r="H54" s="107"/>
      <c r="I54" s="107"/>
      <c r="J54" s="107"/>
      <c r="K54" s="107"/>
      <c r="L54" s="107"/>
      <c r="M54" s="107"/>
      <c r="N54" s="107"/>
      <c r="O54" s="107"/>
      <c r="P54" s="107"/>
    </row>
    <row r="55" spans="1:94" ht="15" customHeight="1">
      <c r="A55" s="171">
        <v>921</v>
      </c>
      <c r="B55" s="171">
        <v>99</v>
      </c>
      <c r="C55" s="158" t="s">
        <v>338</v>
      </c>
      <c r="D55" s="284">
        <v>722.77</v>
      </c>
      <c r="E55" s="292" t="s">
        <v>233</v>
      </c>
      <c r="F55" s="428"/>
      <c r="G55" s="301" t="s">
        <v>237</v>
      </c>
      <c r="H55" s="107"/>
      <c r="I55" s="107"/>
      <c r="J55" s="107"/>
      <c r="K55" s="107"/>
      <c r="L55" s="107"/>
      <c r="M55" s="107"/>
      <c r="N55" s="107"/>
      <c r="O55" s="107"/>
      <c r="P55" s="107"/>
    </row>
    <row r="56" spans="1:94" ht="15" customHeight="1">
      <c r="A56" s="171">
        <v>921</v>
      </c>
      <c r="B56" s="171">
        <v>101</v>
      </c>
      <c r="C56" s="158" t="s">
        <v>343</v>
      </c>
      <c r="D56" s="284">
        <v>795.93</v>
      </c>
      <c r="E56" s="292" t="s">
        <v>233</v>
      </c>
      <c r="F56" s="428"/>
      <c r="G56" s="302" t="s">
        <v>235</v>
      </c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94" ht="15" customHeight="1">
      <c r="A57" s="171">
        <v>921</v>
      </c>
      <c r="B57" s="171">
        <v>102</v>
      </c>
      <c r="C57" s="158" t="s">
        <v>343</v>
      </c>
      <c r="D57" s="284">
        <v>795.93</v>
      </c>
      <c r="E57" s="292" t="s">
        <v>233</v>
      </c>
      <c r="F57" s="428"/>
      <c r="G57" s="302" t="s">
        <v>235</v>
      </c>
      <c r="H57" s="107"/>
      <c r="I57" s="107"/>
      <c r="J57" s="107"/>
      <c r="K57" s="107"/>
      <c r="L57" s="107"/>
      <c r="M57" s="107"/>
      <c r="N57" s="107"/>
      <c r="O57" s="107"/>
      <c r="P57" s="107"/>
    </row>
    <row r="58" spans="1:94" ht="15" customHeight="1">
      <c r="A58" s="171">
        <v>921</v>
      </c>
      <c r="B58" s="171">
        <v>103</v>
      </c>
      <c r="C58" s="158" t="s">
        <v>343</v>
      </c>
      <c r="D58" s="284">
        <v>795.93</v>
      </c>
      <c r="E58" s="292" t="s">
        <v>233</v>
      </c>
      <c r="F58" s="428"/>
      <c r="G58" s="303" t="s">
        <v>234</v>
      </c>
      <c r="H58" s="107"/>
      <c r="I58" s="107"/>
      <c r="J58" s="107"/>
      <c r="K58" s="107"/>
      <c r="L58" s="107"/>
      <c r="M58" s="107"/>
      <c r="N58" s="107"/>
      <c r="O58" s="107"/>
      <c r="P58" s="107"/>
    </row>
    <row r="59" spans="1:94" ht="15" customHeight="1">
      <c r="A59" s="171">
        <v>921</v>
      </c>
      <c r="B59" s="171">
        <v>104</v>
      </c>
      <c r="C59" s="158" t="s">
        <v>343</v>
      </c>
      <c r="D59" s="284">
        <v>795.93</v>
      </c>
      <c r="E59" s="292" t="s">
        <v>233</v>
      </c>
      <c r="F59" s="428"/>
      <c r="G59" s="303" t="s">
        <v>234</v>
      </c>
      <c r="H59" s="107"/>
      <c r="I59" s="107"/>
      <c r="J59" s="107"/>
      <c r="K59" s="107"/>
      <c r="L59" s="107"/>
      <c r="M59" s="107"/>
      <c r="N59" s="107"/>
      <c r="O59" s="107"/>
      <c r="P59" s="107"/>
    </row>
    <row r="60" spans="1:94" ht="15" customHeight="1">
      <c r="A60" s="171">
        <v>921</v>
      </c>
      <c r="B60" s="171">
        <v>105</v>
      </c>
      <c r="C60" s="158" t="s">
        <v>343</v>
      </c>
      <c r="D60" s="284">
        <v>795.93</v>
      </c>
      <c r="E60" s="292" t="s">
        <v>233</v>
      </c>
      <c r="F60" s="428"/>
      <c r="G60" s="301" t="s">
        <v>237</v>
      </c>
      <c r="H60" s="107"/>
      <c r="I60" s="107"/>
      <c r="J60" s="107"/>
      <c r="K60" s="107"/>
      <c r="L60" s="107"/>
      <c r="M60" s="107"/>
      <c r="N60" s="107"/>
      <c r="O60" s="107"/>
      <c r="P60" s="107"/>
    </row>
    <row r="61" spans="1:94" ht="15" customHeight="1" thickBot="1">
      <c r="A61" s="194">
        <v>921</v>
      </c>
      <c r="B61" s="194">
        <v>97</v>
      </c>
      <c r="C61" s="194" t="s">
        <v>344</v>
      </c>
      <c r="D61" s="289">
        <v>2900</v>
      </c>
      <c r="E61" s="289" t="s">
        <v>233</v>
      </c>
      <c r="F61" s="428"/>
      <c r="G61" s="303" t="s">
        <v>234</v>
      </c>
      <c r="H61" s="107"/>
      <c r="I61" s="107"/>
      <c r="J61" s="107"/>
      <c r="K61" s="107"/>
      <c r="L61" s="107"/>
      <c r="M61" s="107"/>
      <c r="N61" s="107"/>
      <c r="O61" s="107"/>
      <c r="P61" s="107"/>
    </row>
    <row r="62" spans="1:94" ht="15.75" customHeight="1" thickBot="1">
      <c r="A62" s="304">
        <v>921</v>
      </c>
      <c r="B62" s="304">
        <v>26</v>
      </c>
      <c r="C62" s="187" t="s">
        <v>345</v>
      </c>
      <c r="D62" s="305">
        <v>490.98</v>
      </c>
      <c r="E62" s="328" t="s">
        <v>220</v>
      </c>
      <c r="F62" s="429" t="s">
        <v>225</v>
      </c>
      <c r="G62" s="307" t="s">
        <v>226</v>
      </c>
      <c r="H62" s="107"/>
      <c r="I62" s="107"/>
      <c r="J62" s="107"/>
      <c r="K62" s="107"/>
      <c r="L62" s="107"/>
      <c r="M62" s="107"/>
      <c r="N62" s="107"/>
      <c r="O62" s="107"/>
      <c r="P62" s="107"/>
      <c r="CP62" s="107"/>
    </row>
    <row r="63" spans="1:94" ht="15.75" customHeight="1" thickBot="1">
      <c r="A63" s="329">
        <v>920</v>
      </c>
      <c r="B63" s="329">
        <v>24</v>
      </c>
      <c r="C63" s="330" t="s">
        <v>386</v>
      </c>
      <c r="D63" s="331">
        <v>5321.5</v>
      </c>
      <c r="E63" s="306" t="s">
        <v>220</v>
      </c>
      <c r="F63" s="429"/>
      <c r="G63" s="307" t="s">
        <v>226</v>
      </c>
      <c r="H63" s="107"/>
      <c r="I63" s="107"/>
      <c r="J63" s="107"/>
      <c r="K63" s="107"/>
      <c r="L63" s="107"/>
      <c r="M63" s="107"/>
      <c r="N63" s="107"/>
      <c r="O63" s="107"/>
      <c r="P63" s="107"/>
      <c r="CP63" s="107"/>
    </row>
    <row r="64" spans="1:94" ht="15.75" thickBot="1">
      <c r="A64" s="308">
        <v>921</v>
      </c>
      <c r="B64" s="308">
        <v>74</v>
      </c>
      <c r="C64" s="308" t="s">
        <v>346</v>
      </c>
      <c r="D64" s="309">
        <v>690.76</v>
      </c>
      <c r="E64" s="289" t="s">
        <v>220</v>
      </c>
      <c r="F64" s="429"/>
      <c r="G64" s="307" t="s">
        <v>226</v>
      </c>
      <c r="H64" s="107"/>
      <c r="I64" s="107"/>
      <c r="J64" s="107"/>
      <c r="K64" s="107"/>
      <c r="L64" s="107"/>
      <c r="M64" s="107"/>
      <c r="N64" s="107"/>
      <c r="O64" s="107"/>
      <c r="P64" s="107"/>
      <c r="CP64" s="107"/>
    </row>
    <row r="65" spans="1:94" ht="15" customHeight="1">
      <c r="A65" s="187">
        <v>920</v>
      </c>
      <c r="B65" s="187">
        <v>1</v>
      </c>
      <c r="C65" s="187" t="s">
        <v>347</v>
      </c>
      <c r="D65" s="305">
        <v>3102</v>
      </c>
      <c r="E65" s="305" t="s">
        <v>220</v>
      </c>
      <c r="F65" s="425" t="s">
        <v>348</v>
      </c>
      <c r="G65" s="310"/>
      <c r="H65" s="107"/>
      <c r="I65" s="107"/>
      <c r="J65" s="107"/>
      <c r="K65" s="107"/>
      <c r="L65" s="107"/>
      <c r="M65" s="107"/>
      <c r="N65" s="107"/>
      <c r="O65" s="107"/>
      <c r="P65" s="107"/>
      <c r="CP65" s="107"/>
    </row>
    <row r="66" spans="1:94" ht="14.25" customHeight="1">
      <c r="A66" s="158">
        <v>920</v>
      </c>
      <c r="B66" s="158">
        <v>2</v>
      </c>
      <c r="C66" s="158" t="s">
        <v>349</v>
      </c>
      <c r="D66" s="292">
        <v>6444.1</v>
      </c>
      <c r="E66" s="292" t="s">
        <v>220</v>
      </c>
      <c r="F66" s="425"/>
      <c r="G66" s="310"/>
      <c r="H66" s="311"/>
      <c r="I66" s="312"/>
      <c r="J66" s="312"/>
      <c r="K66" s="312"/>
      <c r="L66" s="312"/>
      <c r="M66" s="312"/>
      <c r="N66" s="312"/>
      <c r="O66" s="312"/>
      <c r="P66" s="313"/>
      <c r="Q66" s="314"/>
      <c r="R66" s="314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  <c r="BM66" s="315"/>
      <c r="BN66" s="315"/>
      <c r="BO66" s="315"/>
      <c r="BP66" s="315"/>
      <c r="BQ66" s="315"/>
      <c r="BR66" s="315"/>
      <c r="BS66" s="315"/>
      <c r="BT66" s="315"/>
      <c r="BU66" s="315"/>
      <c r="BV66" s="315"/>
      <c r="BW66" s="315"/>
      <c r="BX66" s="315"/>
      <c r="BY66" s="315"/>
      <c r="BZ66" s="315"/>
      <c r="CA66" s="315"/>
      <c r="CB66" s="315"/>
      <c r="CC66" s="315"/>
      <c r="CD66" s="315"/>
      <c r="CE66" s="315"/>
      <c r="CF66" s="315"/>
      <c r="CG66" s="315"/>
      <c r="CH66" s="315"/>
      <c r="CI66" s="315"/>
      <c r="CJ66" s="315"/>
      <c r="CK66" s="315"/>
      <c r="CL66" s="315"/>
      <c r="CM66" s="315"/>
      <c r="CN66" s="315"/>
      <c r="CO66" s="314"/>
      <c r="CP66" s="316"/>
    </row>
    <row r="67" spans="1:94" ht="14.25" customHeight="1">
      <c r="A67" s="158">
        <v>921</v>
      </c>
      <c r="B67" s="158">
        <v>111</v>
      </c>
      <c r="C67" s="158" t="s">
        <v>388</v>
      </c>
      <c r="D67" s="292">
        <v>499</v>
      </c>
      <c r="E67" s="292" t="s">
        <v>220</v>
      </c>
      <c r="F67" s="425"/>
      <c r="G67" s="303"/>
      <c r="H67" s="311"/>
      <c r="I67" s="312"/>
      <c r="J67" s="312"/>
      <c r="K67" s="312"/>
      <c r="L67" s="312"/>
      <c r="M67" s="312"/>
      <c r="N67" s="312"/>
      <c r="O67" s="312"/>
      <c r="P67" s="313"/>
      <c r="Q67" s="314"/>
      <c r="R67" s="314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  <c r="BM67" s="315"/>
      <c r="BN67" s="315"/>
      <c r="BO67" s="315"/>
      <c r="BP67" s="315"/>
      <c r="BQ67" s="315"/>
      <c r="BR67" s="315"/>
      <c r="BS67" s="315"/>
      <c r="BT67" s="315"/>
      <c r="BU67" s="315"/>
      <c r="BV67" s="315"/>
      <c r="BW67" s="315"/>
      <c r="BX67" s="315"/>
      <c r="BY67" s="315"/>
      <c r="BZ67" s="315"/>
      <c r="CA67" s="315"/>
      <c r="CB67" s="315"/>
      <c r="CC67" s="315"/>
      <c r="CD67" s="315"/>
      <c r="CE67" s="315"/>
      <c r="CF67" s="315"/>
      <c r="CG67" s="315"/>
      <c r="CH67" s="315"/>
      <c r="CI67" s="315"/>
      <c r="CJ67" s="315"/>
      <c r="CK67" s="315"/>
      <c r="CL67" s="315"/>
      <c r="CM67" s="315"/>
      <c r="CN67" s="315"/>
      <c r="CO67" s="314"/>
      <c r="CP67" s="316"/>
    </row>
    <row r="68" spans="1:94" ht="14.25" customHeight="1">
      <c r="A68" s="158">
        <v>920</v>
      </c>
      <c r="B68" s="158">
        <v>8</v>
      </c>
      <c r="C68" s="158" t="s">
        <v>350</v>
      </c>
      <c r="D68" s="292">
        <v>1500</v>
      </c>
      <c r="E68" s="292" t="s">
        <v>220</v>
      </c>
      <c r="F68" s="425"/>
      <c r="H68" s="107"/>
      <c r="I68" s="107"/>
      <c r="J68" s="107"/>
      <c r="K68" s="107"/>
      <c r="L68" s="107"/>
      <c r="M68" s="107"/>
      <c r="N68" s="107"/>
      <c r="O68" s="107"/>
      <c r="P68" s="107"/>
      <c r="CP68" s="107"/>
    </row>
    <row r="69" spans="1:94" ht="14.25" customHeight="1">
      <c r="A69" s="158">
        <v>920</v>
      </c>
      <c r="B69" s="158">
        <v>9</v>
      </c>
      <c r="C69" s="158" t="s">
        <v>351</v>
      </c>
      <c r="D69" s="292">
        <v>3350.05</v>
      </c>
      <c r="E69" s="292" t="s">
        <v>220</v>
      </c>
      <c r="F69" s="425"/>
      <c r="CP69" s="107"/>
    </row>
    <row r="70" spans="1:94" ht="14.25" customHeight="1">
      <c r="A70" s="158">
        <v>920</v>
      </c>
      <c r="B70" s="158">
        <v>10</v>
      </c>
      <c r="C70" s="158" t="s">
        <v>352</v>
      </c>
      <c r="D70" s="292">
        <v>16388</v>
      </c>
      <c r="E70" s="292" t="s">
        <v>220</v>
      </c>
      <c r="F70" s="425"/>
    </row>
    <row r="71" spans="1:94" ht="14.25" customHeight="1">
      <c r="A71" s="158">
        <v>920</v>
      </c>
      <c r="B71" s="158">
        <v>11</v>
      </c>
      <c r="C71" s="317" t="s">
        <v>353</v>
      </c>
      <c r="D71" s="292">
        <v>960</v>
      </c>
      <c r="E71" s="292" t="s">
        <v>220</v>
      </c>
      <c r="F71" s="425"/>
    </row>
    <row r="72" spans="1:94" ht="14.25" customHeight="1">
      <c r="A72" s="158">
        <v>920</v>
      </c>
      <c r="B72" s="158">
        <v>13</v>
      </c>
      <c r="C72" s="317" t="s">
        <v>354</v>
      </c>
      <c r="D72" s="292">
        <v>5678</v>
      </c>
      <c r="E72" s="292" t="s">
        <v>220</v>
      </c>
      <c r="F72" s="425"/>
    </row>
    <row r="73" spans="1:94" ht="14.25" customHeight="1">
      <c r="A73" s="158">
        <v>921</v>
      </c>
      <c r="B73" s="158">
        <v>1</v>
      </c>
      <c r="C73" s="158" t="s">
        <v>355</v>
      </c>
      <c r="D73" s="292">
        <v>1420</v>
      </c>
      <c r="E73" s="292" t="s">
        <v>220</v>
      </c>
      <c r="F73" s="425"/>
    </row>
    <row r="74" spans="1:94" ht="14.25" customHeight="1">
      <c r="A74" s="158">
        <v>921</v>
      </c>
      <c r="B74" s="158">
        <v>15</v>
      </c>
      <c r="C74" s="158" t="s">
        <v>356</v>
      </c>
      <c r="D74" s="292">
        <v>400</v>
      </c>
      <c r="E74" s="292" t="s">
        <v>220</v>
      </c>
      <c r="F74" s="425"/>
    </row>
    <row r="75" spans="1:94" ht="14.25" customHeight="1">
      <c r="A75" s="158">
        <v>921</v>
      </c>
      <c r="B75" s="158">
        <v>24</v>
      </c>
      <c r="C75" s="158" t="s">
        <v>357</v>
      </c>
      <c r="D75" s="292">
        <v>739</v>
      </c>
      <c r="E75" s="292" t="s">
        <v>220</v>
      </c>
      <c r="F75" s="425"/>
    </row>
    <row r="76" spans="1:94" ht="14.25" customHeight="1">
      <c r="A76" s="158">
        <v>921</v>
      </c>
      <c r="B76" s="158">
        <v>25</v>
      </c>
      <c r="C76" s="158" t="s">
        <v>358</v>
      </c>
      <c r="D76" s="292">
        <v>560</v>
      </c>
      <c r="E76" s="292" t="s">
        <v>220</v>
      </c>
      <c r="F76" s="425"/>
    </row>
    <row r="77" spans="1:94" ht="14.25" customHeight="1">
      <c r="A77" s="158">
        <v>921</v>
      </c>
      <c r="B77" s="158">
        <v>27</v>
      </c>
      <c r="C77" s="158" t="s">
        <v>359</v>
      </c>
      <c r="D77" s="292">
        <v>500</v>
      </c>
      <c r="E77" s="292" t="s">
        <v>220</v>
      </c>
      <c r="F77" s="425"/>
    </row>
    <row r="78" spans="1:94" ht="14.25" customHeight="1">
      <c r="A78" s="158">
        <v>921</v>
      </c>
      <c r="B78" s="158">
        <v>39</v>
      </c>
      <c r="C78" s="158" t="s">
        <v>360</v>
      </c>
      <c r="D78" s="292">
        <v>265</v>
      </c>
      <c r="E78" s="292" t="s">
        <v>220</v>
      </c>
      <c r="F78" s="425"/>
    </row>
    <row r="79" spans="1:94" ht="14.25" customHeight="1">
      <c r="A79" s="158">
        <v>921</v>
      </c>
      <c r="B79" s="158">
        <v>42</v>
      </c>
      <c r="C79" s="158" t="s">
        <v>361</v>
      </c>
      <c r="D79" s="292">
        <v>3500</v>
      </c>
      <c r="E79" s="292" t="s">
        <v>220</v>
      </c>
      <c r="F79" s="425"/>
    </row>
    <row r="80" spans="1:94" ht="14.25" customHeight="1">
      <c r="A80" s="158">
        <v>921</v>
      </c>
      <c r="B80" s="158">
        <v>44</v>
      </c>
      <c r="C80" s="158" t="s">
        <v>362</v>
      </c>
      <c r="D80" s="292">
        <v>350</v>
      </c>
      <c r="E80" s="292" t="s">
        <v>220</v>
      </c>
      <c r="F80" s="425"/>
    </row>
    <row r="81" spans="1:6" ht="14.25" customHeight="1">
      <c r="A81" s="158">
        <v>921</v>
      </c>
      <c r="B81" s="158">
        <v>47</v>
      </c>
      <c r="C81" s="158" t="s">
        <v>361</v>
      </c>
      <c r="D81" s="292">
        <v>3500</v>
      </c>
      <c r="E81" s="292" t="s">
        <v>220</v>
      </c>
      <c r="F81" s="425"/>
    </row>
    <row r="82" spans="1:6" ht="14.25" customHeight="1">
      <c r="A82" s="158">
        <v>921</v>
      </c>
      <c r="B82" s="158">
        <v>50</v>
      </c>
      <c r="C82" s="158" t="s">
        <v>363</v>
      </c>
      <c r="D82" s="292">
        <v>3500</v>
      </c>
      <c r="E82" s="292" t="s">
        <v>220</v>
      </c>
      <c r="F82" s="425"/>
    </row>
    <row r="83" spans="1:6" ht="14.25" customHeight="1">
      <c r="A83" s="158">
        <v>921</v>
      </c>
      <c r="B83" s="158">
        <v>51</v>
      </c>
      <c r="C83" s="158" t="s">
        <v>364</v>
      </c>
      <c r="D83" s="292">
        <v>1499.18</v>
      </c>
      <c r="E83" s="292" t="s">
        <v>220</v>
      </c>
      <c r="F83" s="425"/>
    </row>
    <row r="84" spans="1:6" ht="14.25" customHeight="1">
      <c r="A84" s="158">
        <v>921</v>
      </c>
      <c r="B84" s="158">
        <v>56</v>
      </c>
      <c r="C84" s="158" t="s">
        <v>365</v>
      </c>
      <c r="D84" s="292">
        <v>2480</v>
      </c>
      <c r="E84" s="292" t="s">
        <v>220</v>
      </c>
      <c r="F84" s="425"/>
    </row>
    <row r="85" spans="1:6" ht="14.25" customHeight="1">
      <c r="A85" s="158">
        <v>921</v>
      </c>
      <c r="B85" s="158">
        <v>57</v>
      </c>
      <c r="C85" s="158" t="s">
        <v>366</v>
      </c>
      <c r="D85" s="292">
        <v>2480</v>
      </c>
      <c r="E85" s="292" t="s">
        <v>220</v>
      </c>
      <c r="F85" s="425"/>
    </row>
    <row r="86" spans="1:6" ht="14.25" customHeight="1">
      <c r="A86" s="158">
        <v>921</v>
      </c>
      <c r="B86" s="158">
        <v>58</v>
      </c>
      <c r="C86" s="158" t="s">
        <v>367</v>
      </c>
      <c r="D86" s="292">
        <v>3280</v>
      </c>
      <c r="E86" s="292" t="s">
        <v>220</v>
      </c>
      <c r="F86" s="425"/>
    </row>
    <row r="87" spans="1:6" ht="14.25" customHeight="1">
      <c r="A87" s="158">
        <v>921</v>
      </c>
      <c r="B87" s="158">
        <v>59</v>
      </c>
      <c r="C87" s="158" t="s">
        <v>368</v>
      </c>
      <c r="D87" s="292">
        <v>3280</v>
      </c>
      <c r="E87" s="292" t="s">
        <v>220</v>
      </c>
      <c r="F87" s="425"/>
    </row>
    <row r="88" spans="1:6" ht="14.25" customHeight="1">
      <c r="A88" s="158">
        <v>921</v>
      </c>
      <c r="B88" s="158">
        <v>61</v>
      </c>
      <c r="C88" s="158" t="s">
        <v>369</v>
      </c>
      <c r="D88" s="292">
        <v>1300</v>
      </c>
      <c r="E88" s="292" t="s">
        <v>220</v>
      </c>
      <c r="F88" s="425"/>
    </row>
    <row r="89" spans="1:6" ht="14.25" customHeight="1">
      <c r="A89" s="158">
        <v>921</v>
      </c>
      <c r="B89" s="158">
        <v>62</v>
      </c>
      <c r="C89" s="158" t="s">
        <v>370</v>
      </c>
      <c r="D89" s="292">
        <v>520</v>
      </c>
      <c r="E89" s="292" t="s">
        <v>220</v>
      </c>
      <c r="F89" s="425"/>
    </row>
    <row r="90" spans="1:6" ht="14.25" customHeight="1">
      <c r="A90" s="158">
        <v>921</v>
      </c>
      <c r="B90" s="158">
        <v>65</v>
      </c>
      <c r="C90" s="158" t="s">
        <v>316</v>
      </c>
      <c r="D90" s="292">
        <v>627.87</v>
      </c>
      <c r="E90" s="292" t="s">
        <v>220</v>
      </c>
      <c r="F90" s="425"/>
    </row>
    <row r="91" spans="1:6" ht="14.25" customHeight="1">
      <c r="A91" s="158">
        <v>921</v>
      </c>
      <c r="B91" s="158">
        <v>71</v>
      </c>
      <c r="C91" s="158" t="s">
        <v>371</v>
      </c>
      <c r="D91" s="292">
        <v>638.21</v>
      </c>
      <c r="E91" s="292" t="s">
        <v>220</v>
      </c>
      <c r="F91" s="425"/>
    </row>
    <row r="92" spans="1:6" ht="14.25" customHeight="1">
      <c r="A92" s="158">
        <v>921</v>
      </c>
      <c r="B92" s="158">
        <v>81</v>
      </c>
      <c r="C92" s="158" t="s">
        <v>372</v>
      </c>
      <c r="D92" s="292">
        <v>41.8</v>
      </c>
      <c r="E92" s="292" t="s">
        <v>220</v>
      </c>
      <c r="F92" s="425"/>
    </row>
    <row r="93" spans="1:6" ht="15" customHeight="1">
      <c r="A93" s="158">
        <v>920</v>
      </c>
      <c r="B93" s="158">
        <v>16</v>
      </c>
      <c r="C93" s="158" t="s">
        <v>373</v>
      </c>
      <c r="D93" s="292">
        <v>4370</v>
      </c>
      <c r="E93" s="292" t="s">
        <v>220</v>
      </c>
      <c r="F93" s="425"/>
    </row>
    <row r="94" spans="1:6" ht="15" customHeight="1">
      <c r="A94" s="158">
        <v>921</v>
      </c>
      <c r="B94" s="158">
        <v>85</v>
      </c>
      <c r="C94" s="158" t="s">
        <v>338</v>
      </c>
      <c r="D94" s="292">
        <v>731.71</v>
      </c>
      <c r="E94" s="292" t="s">
        <v>220</v>
      </c>
      <c r="F94" s="425"/>
    </row>
    <row r="95" spans="1:6" ht="15" customHeight="1">
      <c r="A95" s="158">
        <v>920</v>
      </c>
      <c r="B95" s="158">
        <v>19</v>
      </c>
      <c r="C95" s="158" t="s">
        <v>374</v>
      </c>
      <c r="D95" s="292">
        <v>21347</v>
      </c>
      <c r="E95" s="292" t="s">
        <v>220</v>
      </c>
      <c r="F95" s="425"/>
    </row>
    <row r="96" spans="1:6" ht="15" customHeight="1">
      <c r="A96" s="158">
        <v>920</v>
      </c>
      <c r="B96" s="158">
        <v>23</v>
      </c>
      <c r="C96" s="158" t="s">
        <v>375</v>
      </c>
      <c r="D96" s="292">
        <v>28263</v>
      </c>
      <c r="E96" s="292" t="s">
        <v>220</v>
      </c>
      <c r="F96" s="425"/>
    </row>
    <row r="97" spans="1:8" ht="14.25" customHeight="1">
      <c r="A97" s="158">
        <v>921</v>
      </c>
      <c r="B97" s="158">
        <v>107</v>
      </c>
      <c r="C97" s="158" t="s">
        <v>343</v>
      </c>
      <c r="D97" s="284">
        <v>787.8</v>
      </c>
      <c r="E97" s="292" t="s">
        <v>220</v>
      </c>
      <c r="F97" s="425"/>
      <c r="G97" s="293"/>
      <c r="H97" s="287"/>
    </row>
    <row r="98" spans="1:8" ht="14.25" customHeight="1">
      <c r="A98" s="158">
        <v>921</v>
      </c>
      <c r="B98" s="158">
        <v>108</v>
      </c>
      <c r="C98" s="158" t="s">
        <v>343</v>
      </c>
      <c r="D98" s="284">
        <v>787.8</v>
      </c>
      <c r="E98" s="292" t="s">
        <v>220</v>
      </c>
      <c r="F98" s="425"/>
      <c r="G98" s="293"/>
      <c r="H98" s="287"/>
    </row>
    <row r="99" spans="1:8" ht="14.25" customHeight="1">
      <c r="A99" s="158">
        <v>921</v>
      </c>
      <c r="B99" s="158">
        <v>109</v>
      </c>
      <c r="C99" s="158" t="s">
        <v>343</v>
      </c>
      <c r="D99" s="284">
        <v>779.67</v>
      </c>
      <c r="E99" s="292" t="s">
        <v>220</v>
      </c>
      <c r="F99" s="425"/>
      <c r="G99" s="293"/>
      <c r="H99" s="287"/>
    </row>
    <row r="100" spans="1:8" ht="14.25" customHeight="1">
      <c r="A100" s="158">
        <v>921</v>
      </c>
      <c r="B100" s="158">
        <v>90</v>
      </c>
      <c r="C100" s="158" t="s">
        <v>338</v>
      </c>
      <c r="D100" s="284">
        <v>730.89</v>
      </c>
      <c r="E100" s="292" t="s">
        <v>220</v>
      </c>
      <c r="F100" s="425"/>
      <c r="G100" s="293"/>
      <c r="H100" s="287"/>
    </row>
    <row r="101" spans="1:8" ht="14.25" customHeight="1">
      <c r="A101" s="164">
        <v>921</v>
      </c>
      <c r="B101" s="164">
        <v>91</v>
      </c>
      <c r="C101" s="158" t="s">
        <v>338</v>
      </c>
      <c r="D101" s="284">
        <v>730.89</v>
      </c>
      <c r="E101" s="292" t="s">
        <v>220</v>
      </c>
      <c r="F101" s="425"/>
      <c r="G101" s="293"/>
      <c r="H101" s="287"/>
    </row>
    <row r="102" spans="1:8" ht="14.25" customHeight="1">
      <c r="A102" s="164">
        <v>921</v>
      </c>
      <c r="B102" s="164">
        <v>92</v>
      </c>
      <c r="C102" s="158" t="s">
        <v>338</v>
      </c>
      <c r="D102" s="292">
        <v>730.89</v>
      </c>
      <c r="E102" s="292" t="s">
        <v>220</v>
      </c>
      <c r="F102" s="425"/>
      <c r="G102" s="293"/>
      <c r="H102" s="287"/>
    </row>
    <row r="103" spans="1:8" ht="14.25" customHeight="1">
      <c r="A103" s="164">
        <v>921</v>
      </c>
      <c r="B103" s="164">
        <v>93</v>
      </c>
      <c r="C103" s="158" t="s">
        <v>338</v>
      </c>
      <c r="D103" s="292">
        <v>730.89</v>
      </c>
      <c r="E103" s="292" t="s">
        <v>220</v>
      </c>
      <c r="F103" s="425"/>
      <c r="G103" s="293"/>
      <c r="H103" s="287"/>
    </row>
    <row r="104" spans="1:8" ht="14.25" customHeight="1">
      <c r="A104" s="164">
        <v>921</v>
      </c>
      <c r="B104" s="164">
        <v>100</v>
      </c>
      <c r="C104" s="158" t="s">
        <v>343</v>
      </c>
      <c r="D104" s="292">
        <v>812.2</v>
      </c>
      <c r="E104" s="292" t="s">
        <v>220</v>
      </c>
      <c r="F104" s="425"/>
      <c r="G104" s="293"/>
      <c r="H104" s="287"/>
    </row>
    <row r="105" spans="1:8" ht="14.25" customHeight="1">
      <c r="A105" s="164">
        <v>921</v>
      </c>
      <c r="B105" s="164">
        <v>106</v>
      </c>
      <c r="C105" s="158" t="s">
        <v>343</v>
      </c>
      <c r="D105" s="292">
        <v>795.95</v>
      </c>
      <c r="E105" s="292" t="s">
        <v>220</v>
      </c>
      <c r="F105" s="425"/>
      <c r="G105" s="293"/>
      <c r="H105" s="287"/>
    </row>
    <row r="106" spans="1:8" ht="14.25" customHeight="1">
      <c r="A106" s="164">
        <v>920</v>
      </c>
      <c r="B106" s="164">
        <v>14</v>
      </c>
      <c r="C106" s="158" t="s">
        <v>376</v>
      </c>
      <c r="D106" s="292">
        <v>5100</v>
      </c>
      <c r="E106" s="292" t="s">
        <v>220</v>
      </c>
      <c r="F106" s="425"/>
      <c r="G106" s="293"/>
      <c r="H106" s="287"/>
    </row>
    <row r="107" spans="1:8">
      <c r="A107" s="278"/>
      <c r="B107" s="278"/>
      <c r="C107" s="318" t="s">
        <v>33</v>
      </c>
      <c r="D107" s="319">
        <f>SUM(D4:D106)</f>
        <v>534307.52999999991</v>
      </c>
      <c r="E107" s="320"/>
      <c r="F107" s="278"/>
    </row>
  </sheetData>
  <sheetProtection selectLockedCells="1" selectUnlockedCells="1"/>
  <mergeCells count="6">
    <mergeCell ref="F65:F106"/>
    <mergeCell ref="A3:B3"/>
    <mergeCell ref="F4:F10"/>
    <mergeCell ref="F11:F16"/>
    <mergeCell ref="F18:F61"/>
    <mergeCell ref="F62:F64"/>
  </mergeCells>
  <pageMargins left="0.7" right="0.7" top="0.75" bottom="0.75" header="0.51180555555555551" footer="0.51180555555555551"/>
  <pageSetup paperSize="9" scale="70" firstPageNumber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B1" workbookViewId="0">
      <selection activeCell="B9" sqref="B9"/>
    </sheetView>
  </sheetViews>
  <sheetFormatPr defaultRowHeight="12.75"/>
  <cols>
    <col min="1" max="1" width="3.5703125" hidden="1" customWidth="1"/>
    <col min="2" max="2" width="51.42578125" customWidth="1"/>
    <col min="4" max="4" width="14.28515625" customWidth="1"/>
  </cols>
  <sheetData>
    <row r="1" spans="2:4">
      <c r="C1" t="s">
        <v>458</v>
      </c>
    </row>
    <row r="3" spans="2:4">
      <c r="B3" s="357" t="s">
        <v>421</v>
      </c>
      <c r="C3" s="430" t="s">
        <v>422</v>
      </c>
      <c r="D3" s="431" t="s">
        <v>423</v>
      </c>
    </row>
    <row r="4" spans="2:4">
      <c r="B4" s="353" t="s">
        <v>424</v>
      </c>
      <c r="C4" s="430"/>
      <c r="D4" s="431"/>
    </row>
    <row r="5" spans="2:4">
      <c r="B5" s="353" t="s">
        <v>425</v>
      </c>
      <c r="C5" s="430"/>
      <c r="D5" s="431"/>
    </row>
    <row r="6" spans="2:4">
      <c r="B6" s="353" t="s">
        <v>426</v>
      </c>
      <c r="C6" s="430"/>
      <c r="D6" s="431"/>
    </row>
    <row r="7" spans="2:4">
      <c r="B7" s="353" t="s">
        <v>427</v>
      </c>
      <c r="C7" s="430"/>
      <c r="D7" s="431"/>
    </row>
    <row r="8" spans="2:4">
      <c r="B8" s="353" t="s">
        <v>428</v>
      </c>
      <c r="C8" s="430"/>
      <c r="D8" s="431"/>
    </row>
    <row r="9" spans="2:4">
      <c r="B9" s="353" t="s">
        <v>429</v>
      </c>
      <c r="C9" s="430"/>
      <c r="D9" s="431"/>
    </row>
    <row r="10" spans="2:4">
      <c r="B10" s="353" t="s">
        <v>430</v>
      </c>
      <c r="C10" s="430"/>
      <c r="D10" s="431"/>
    </row>
    <row r="11" spans="2:4">
      <c r="B11" s="353" t="s">
        <v>431</v>
      </c>
      <c r="C11" s="430"/>
      <c r="D11" s="431"/>
    </row>
    <row r="12" spans="2:4">
      <c r="B12" s="353" t="s">
        <v>432</v>
      </c>
      <c r="C12" s="430"/>
      <c r="D12" s="431"/>
    </row>
    <row r="13" spans="2:4">
      <c r="B13" s="353" t="s">
        <v>433</v>
      </c>
      <c r="C13" s="430"/>
      <c r="D13" s="431"/>
    </row>
    <row r="14" spans="2:4">
      <c r="B14" s="353" t="s">
        <v>434</v>
      </c>
      <c r="C14" s="430"/>
      <c r="D14" s="431"/>
    </row>
    <row r="15" spans="2:4">
      <c r="B15" s="353" t="s">
        <v>435</v>
      </c>
      <c r="C15" s="430"/>
      <c r="D15" s="431"/>
    </row>
    <row r="16" spans="2:4">
      <c r="B16" s="353" t="s">
        <v>436</v>
      </c>
      <c r="C16" s="430"/>
      <c r="D16" s="431"/>
    </row>
    <row r="17" spans="2:4">
      <c r="B17" s="353" t="s">
        <v>437</v>
      </c>
      <c r="C17" s="430"/>
      <c r="D17" s="431"/>
    </row>
    <row r="18" spans="2:4">
      <c r="B18" s="353" t="s">
        <v>438</v>
      </c>
      <c r="C18" s="430"/>
      <c r="D18" s="431"/>
    </row>
    <row r="19" spans="2:4">
      <c r="B19" s="353" t="s">
        <v>439</v>
      </c>
      <c r="C19" s="430"/>
      <c r="D19" s="431"/>
    </row>
    <row r="20" spans="2:4">
      <c r="B20" s="353" t="s">
        <v>440</v>
      </c>
      <c r="C20" s="430"/>
      <c r="D20" s="431"/>
    </row>
    <row r="21" spans="2:4">
      <c r="B21" s="353" t="s">
        <v>441</v>
      </c>
      <c r="C21" s="430"/>
      <c r="D21" s="431"/>
    </row>
    <row r="22" spans="2:4">
      <c r="B22" s="353" t="s">
        <v>442</v>
      </c>
      <c r="C22" s="430"/>
      <c r="D22" s="431"/>
    </row>
  </sheetData>
  <mergeCells count="2">
    <mergeCell ref="C3:C22"/>
    <mergeCell ref="D3:D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25" sqref="E25"/>
    </sheetView>
  </sheetViews>
  <sheetFormatPr defaultRowHeight="12.75"/>
  <cols>
    <col min="5" max="5" width="42.7109375" customWidth="1"/>
    <col min="6" max="6" width="6" customWidth="1"/>
  </cols>
  <sheetData>
    <row r="1" spans="1:7">
      <c r="F1" t="s">
        <v>457</v>
      </c>
    </row>
    <row r="3" spans="1:7" ht="15">
      <c r="A3" s="358" t="s">
        <v>411</v>
      </c>
      <c r="B3" s="353"/>
      <c r="C3" s="353"/>
      <c r="D3" s="353"/>
      <c r="E3" s="353"/>
      <c r="F3" s="353"/>
      <c r="G3" s="353"/>
    </row>
    <row r="4" spans="1:7">
      <c r="A4" s="353" t="s">
        <v>412</v>
      </c>
      <c r="B4" s="353"/>
      <c r="C4" s="353"/>
      <c r="D4" s="353"/>
      <c r="E4" s="353"/>
      <c r="F4" s="353"/>
      <c r="G4" s="353"/>
    </row>
    <row r="5" spans="1:7">
      <c r="A5" s="353" t="s">
        <v>413</v>
      </c>
      <c r="B5" s="353"/>
      <c r="C5" s="353"/>
      <c r="D5" s="353"/>
      <c r="E5" s="353"/>
      <c r="F5" s="353"/>
      <c r="G5" s="353"/>
    </row>
    <row r="6" spans="1:7">
      <c r="A6" s="353" t="s">
        <v>414</v>
      </c>
      <c r="B6" s="353"/>
      <c r="C6" s="353"/>
      <c r="D6" s="353"/>
      <c r="E6" s="353"/>
      <c r="F6" s="353"/>
      <c r="G6" s="353"/>
    </row>
    <row r="7" spans="1:7">
      <c r="A7" s="353" t="s">
        <v>415</v>
      </c>
      <c r="B7" s="353"/>
      <c r="C7" s="353"/>
      <c r="D7" s="353"/>
      <c r="E7" s="353"/>
      <c r="F7" s="353" t="s">
        <v>416</v>
      </c>
      <c r="G7" s="353" t="s">
        <v>417</v>
      </c>
    </row>
    <row r="8" spans="1:7">
      <c r="A8" s="353" t="s">
        <v>418</v>
      </c>
      <c r="B8" s="353"/>
      <c r="C8" s="353"/>
      <c r="D8" s="353"/>
      <c r="E8" s="353"/>
      <c r="F8" s="353"/>
      <c r="G8" s="353"/>
    </row>
    <row r="9" spans="1:7">
      <c r="A9" s="353" t="s">
        <v>419</v>
      </c>
      <c r="B9" s="353"/>
      <c r="C9" s="353"/>
      <c r="D9" s="353"/>
      <c r="E9" s="353"/>
      <c r="F9" s="353"/>
      <c r="G9" s="353"/>
    </row>
    <row r="10" spans="1:7">
      <c r="A10" s="353" t="s">
        <v>420</v>
      </c>
      <c r="B10" s="353"/>
      <c r="C10" s="353"/>
      <c r="D10" s="353"/>
      <c r="E10" s="353"/>
      <c r="F10" s="353"/>
      <c r="G10" s="353"/>
    </row>
  </sheetData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7" sqref="A17"/>
    </sheetView>
  </sheetViews>
  <sheetFormatPr defaultRowHeight="12.75"/>
  <cols>
    <col min="1" max="1" width="74.85546875" customWidth="1"/>
    <col min="2" max="2" width="7.42578125" customWidth="1"/>
    <col min="3" max="3" width="12" customWidth="1"/>
  </cols>
  <sheetData>
    <row r="1" spans="1:3">
      <c r="B1" t="s">
        <v>456</v>
      </c>
    </row>
    <row r="3" spans="1:3">
      <c r="A3" s="357" t="s">
        <v>443</v>
      </c>
      <c r="B3" s="430" t="s">
        <v>416</v>
      </c>
      <c r="C3" s="430" t="s">
        <v>417</v>
      </c>
    </row>
    <row r="4" spans="1:3">
      <c r="A4" s="353" t="s">
        <v>412</v>
      </c>
      <c r="B4" s="430"/>
      <c r="C4" s="430"/>
    </row>
    <row r="5" spans="1:3" ht="25.5">
      <c r="A5" s="359" t="s">
        <v>468</v>
      </c>
      <c r="B5" s="430"/>
      <c r="C5" s="430"/>
    </row>
    <row r="6" spans="1:3">
      <c r="A6" s="353" t="s">
        <v>444</v>
      </c>
      <c r="B6" s="430"/>
      <c r="C6" s="430"/>
    </row>
    <row r="7" spans="1:3">
      <c r="A7" s="353" t="s">
        <v>445</v>
      </c>
      <c r="B7" s="430"/>
      <c r="C7" s="430"/>
    </row>
    <row r="8" spans="1:3">
      <c r="A8" s="353" t="s">
        <v>419</v>
      </c>
      <c r="B8" s="430"/>
      <c r="C8" s="430"/>
    </row>
    <row r="9" spans="1:3">
      <c r="A9" s="353" t="s">
        <v>446</v>
      </c>
      <c r="B9" s="430"/>
      <c r="C9" s="430"/>
    </row>
    <row r="10" spans="1:3">
      <c r="B10" s="355"/>
      <c r="C10" s="355"/>
    </row>
  </sheetData>
  <mergeCells count="2">
    <mergeCell ref="B3:B9"/>
    <mergeCell ref="C3:C9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17" sqref="A17"/>
    </sheetView>
  </sheetViews>
  <sheetFormatPr defaultRowHeight="12.75"/>
  <cols>
    <col min="1" max="1" width="60.5703125" customWidth="1"/>
    <col min="2" max="2" width="6.42578125" customWidth="1"/>
    <col min="3" max="3" width="14.28515625" customWidth="1"/>
  </cols>
  <sheetData>
    <row r="1" spans="1:3">
      <c r="B1" t="s">
        <v>467</v>
      </c>
    </row>
    <row r="3" spans="1:3">
      <c r="A3" s="357" t="s">
        <v>459</v>
      </c>
      <c r="B3" s="430" t="s">
        <v>460</v>
      </c>
      <c r="C3" s="430" t="s">
        <v>461</v>
      </c>
    </row>
    <row r="4" spans="1:3">
      <c r="A4" s="353" t="s">
        <v>462</v>
      </c>
      <c r="B4" s="430"/>
      <c r="C4" s="430"/>
    </row>
    <row r="5" spans="1:3">
      <c r="A5" s="353" t="s">
        <v>463</v>
      </c>
      <c r="B5" s="430"/>
      <c r="C5" s="430"/>
    </row>
    <row r="6" spans="1:3">
      <c r="A6" s="353" t="s">
        <v>464</v>
      </c>
      <c r="B6" s="430"/>
      <c r="C6" s="430"/>
    </row>
    <row r="7" spans="1:3">
      <c r="A7" s="353" t="s">
        <v>465</v>
      </c>
      <c r="B7" s="430"/>
      <c r="C7" s="430"/>
    </row>
    <row r="8" spans="1:3">
      <c r="A8" s="353" t="s">
        <v>466</v>
      </c>
      <c r="B8" s="430"/>
      <c r="C8" s="430"/>
    </row>
  </sheetData>
  <mergeCells count="2">
    <mergeCell ref="B3:B8"/>
    <mergeCell ref="C3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4</vt:i4>
      </vt:variant>
    </vt:vector>
  </HeadingPairs>
  <TitlesOfParts>
    <vt:vector size="14" baseType="lpstr">
      <vt:lpstr>ZESTAWIENIE komp.DO POLISY</vt:lpstr>
      <vt:lpstr>ZESTAWIENIE CAŁOŚĆ </vt:lpstr>
      <vt:lpstr>stan na 03.2010</vt:lpstr>
      <vt:lpstr>Dział I</vt:lpstr>
      <vt:lpstr>Dział II</vt:lpstr>
      <vt:lpstr>zestawienie nr 1</vt:lpstr>
      <vt:lpstr>zestawienie nr 2</vt:lpstr>
      <vt:lpstr>zestawienie nr 3</vt:lpstr>
      <vt:lpstr>zestawienie nr 4</vt:lpstr>
      <vt:lpstr>zestawienie nr 5</vt:lpstr>
      <vt:lpstr>'Dział I'!__xlnm.Print_Titles</vt:lpstr>
      <vt:lpstr>'stan na 03.2010'!__xlnm.Print_Titles</vt:lpstr>
      <vt:lpstr>'Dział I'!Tytuły_wydruku</vt:lpstr>
      <vt:lpstr>'stan na 03.2010'!Tytuły_wydruku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Małgorzata</cp:lastModifiedBy>
  <cp:lastPrinted>2018-11-26T11:51:45Z</cp:lastPrinted>
  <dcterms:created xsi:type="dcterms:W3CDTF">2018-11-23T11:15:43Z</dcterms:created>
  <dcterms:modified xsi:type="dcterms:W3CDTF">2018-12-04T12:44:12Z</dcterms:modified>
</cp:coreProperties>
</file>