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zynaSpala\Desktop\UBEZPIECZENIA\2017\Dokumentacja robocza\"/>
    </mc:Choice>
  </mc:AlternateContent>
  <bookViews>
    <workbookView xWindow="0" yWindow="0" windowWidth="15360" windowHeight="7755" firstSheet="3" activeTab="4"/>
  </bookViews>
  <sheets>
    <sheet name="ZESTAWIENIE komp.DO POLISY" sheetId="17" state="hidden" r:id="rId1"/>
    <sheet name="ZESTAWIENIE CAŁOŚĆ " sheetId="18" state="hidden" r:id="rId2"/>
    <sheet name="stan na 03.2010" sheetId="19" state="hidden" r:id="rId3"/>
    <sheet name="zestawy komp." sheetId="7" r:id="rId4"/>
    <sheet name="wnip" sheetId="20" r:id="rId5"/>
  </sheets>
  <definedNames>
    <definedName name="_xlnm.Database">#REF!</definedName>
    <definedName name="_xlnm.Print_Titles" localSheetId="2">'stan na 03.2010'!$4:$4</definedName>
    <definedName name="_xlnm.Print_Titles" localSheetId="3">'zestawy komp.'!$3:$3</definedName>
  </definedNames>
  <calcPr calcId="152511"/>
</workbook>
</file>

<file path=xl/calcChain.xml><?xml version="1.0" encoding="utf-8"?>
<calcChain xmlns="http://schemas.openxmlformats.org/spreadsheetml/2006/main">
  <c r="D128" i="7" l="1"/>
  <c r="D143" i="7" l="1"/>
  <c r="D108" i="20" l="1"/>
  <c r="D20" i="7" l="1"/>
  <c r="D127" i="7" s="1"/>
  <c r="D129" i="7" l="1"/>
  <c r="D144" i="7" s="1"/>
  <c r="C33" i="18"/>
  <c r="G13" i="17"/>
  <c r="G12" i="17"/>
  <c r="G11" i="17"/>
  <c r="G9" i="17"/>
  <c r="G8" i="17"/>
  <c r="G4" i="18"/>
  <c r="G5" i="18"/>
  <c r="G6" i="18"/>
  <c r="G7" i="18"/>
  <c r="G11" i="18"/>
  <c r="G12" i="18"/>
  <c r="G13" i="18"/>
  <c r="G14" i="18"/>
  <c r="G15" i="18"/>
  <c r="G16" i="18"/>
  <c r="G17" i="18"/>
  <c r="G18" i="18"/>
  <c r="G19" i="18"/>
  <c r="G20" i="18"/>
  <c r="G21" i="18"/>
  <c r="D30" i="17"/>
  <c r="E29" i="17"/>
  <c r="F10" i="18"/>
  <c r="F3" i="18"/>
  <c r="M3" i="18"/>
  <c r="B4" i="18"/>
  <c r="E10" i="18"/>
  <c r="B10" i="18"/>
  <c r="E8" i="18"/>
  <c r="E3" i="18"/>
  <c r="G3" i="18" s="1"/>
  <c r="B5" i="18"/>
  <c r="F13" i="17"/>
  <c r="F8" i="17"/>
  <c r="F6" i="17" s="1"/>
  <c r="E6" i="17"/>
  <c r="D16" i="17"/>
  <c r="E22" i="17"/>
  <c r="E21" i="17"/>
  <c r="B3" i="18"/>
  <c r="C7" i="18" s="1"/>
  <c r="E26" i="17"/>
  <c r="E27" i="17"/>
  <c r="E28" i="17"/>
  <c r="E19" i="17"/>
  <c r="E20" i="17"/>
  <c r="G10" i="18"/>
  <c r="H10" i="18" s="1"/>
  <c r="C6" i="18"/>
  <c r="C8" i="18"/>
  <c r="C5" i="18"/>
  <c r="H14" i="18" l="1"/>
  <c r="H20" i="18"/>
  <c r="H13" i="18"/>
  <c r="H17" i="18"/>
  <c r="H21" i="18"/>
  <c r="H8" i="18"/>
  <c r="H5" i="18"/>
  <c r="H4" i="18"/>
  <c r="H19" i="18"/>
  <c r="H15" i="18"/>
  <c r="H11" i="18"/>
  <c r="H6" i="18"/>
  <c r="H18" i="18"/>
  <c r="H16" i="18"/>
  <c r="H12" i="18"/>
  <c r="C9" i="18"/>
</calcChain>
</file>

<file path=xl/sharedStrings.xml><?xml version="1.0" encoding="utf-8"?>
<sst xmlns="http://schemas.openxmlformats.org/spreadsheetml/2006/main" count="1004" uniqueCount="392">
  <si>
    <t>NAZWA</t>
  </si>
  <si>
    <t>Program,synchr.danych "kasa"</t>
  </si>
  <si>
    <t>Program KASA DF</t>
  </si>
  <si>
    <t>Licencja MS OFFIS SB EDITION 2007</t>
  </si>
  <si>
    <t>MS OFFICE 2007</t>
  </si>
  <si>
    <t>MS OFFIS 2003 BASIC EDITION PL OEM 1 PK</t>
  </si>
  <si>
    <t>MS OFFICE SB EDITION 2007</t>
  </si>
  <si>
    <t>MS OFICE 2007 BASIC EDITION</t>
  </si>
  <si>
    <t>MS OEM OFFICE BASIC EDITION</t>
  </si>
  <si>
    <t>MS OFFICE BASIC EDITION 2007</t>
  </si>
  <si>
    <t>ZESTAW KOMPUTEROWY</t>
  </si>
  <si>
    <t>Zestaw komputerowy</t>
  </si>
  <si>
    <t>DRUKARKA HP LASER JET 1160</t>
  </si>
  <si>
    <t>URZADZENIE WIELOFUNKCYJNE</t>
  </si>
  <si>
    <t>LICENCJA FINANSE KSIEGOWOŚĆ</t>
  </si>
  <si>
    <t>PŁACE KADRY ZUS</t>
  </si>
  <si>
    <t>GOSPODARKA MATERIAŁOWA</t>
  </si>
  <si>
    <t>LICENCJA ŚRODKI TRWAŁE</t>
  </si>
  <si>
    <t>WIN RAR V.3x</t>
  </si>
  <si>
    <t>WIN RAR</t>
  </si>
  <si>
    <t>MS OFFICE 2007 BASIC EDITION P1</t>
  </si>
  <si>
    <t>MS OFFICE 2003 BASIC EDITION</t>
  </si>
  <si>
    <t>SYSTEM FINANSOWO KSIĘGOWY</t>
  </si>
  <si>
    <t>DRUKARKA EPSON LX-300</t>
  </si>
  <si>
    <t>KASA</t>
  </si>
  <si>
    <t>Program FINANSE-system finansowo-księgowy+ADMIN adminis.syst</t>
  </si>
  <si>
    <t>MS OEM Small Business Server 2003</t>
  </si>
  <si>
    <t>W110 FINANSE system finansowo księgowy</t>
  </si>
  <si>
    <t>W-340 FAKTURA system fakturowania</t>
  </si>
  <si>
    <t>MS Oem Small Business Server 2003</t>
  </si>
  <si>
    <t>Microsoft OEM Office Basic Edition 2007 Pl licencja</t>
  </si>
  <si>
    <t>MS OFFICE SB EDITION 2007 PL OEM LICENCJA</t>
  </si>
  <si>
    <t>WIN RAR v3x</t>
  </si>
  <si>
    <t>PROGRAM INFRAVIEW</t>
  </si>
  <si>
    <t>SYSTEM FAKTUROWANIA-FAKTURA</t>
  </si>
  <si>
    <t>KASA-SYST REJESTR WPŁ I WYPŁ GOTOWKOWYCH</t>
  </si>
  <si>
    <t>KASA-SYST REJESTR.WPŁ. I WYPŁ. GOTOWKOWYCH</t>
  </si>
  <si>
    <t>WARTOŚĆ POCZĄTKOWA</t>
  </si>
  <si>
    <t>NR INWENT.</t>
  </si>
  <si>
    <t>DZIAŁ GOSPODARKI ODPADAMI</t>
  </si>
  <si>
    <t>Urzadzenie wielofunkcyjne</t>
  </si>
  <si>
    <t>Zestaw Komputerowy REDLINE</t>
  </si>
  <si>
    <t>DZIAŁ CMENTARZY</t>
  </si>
  <si>
    <t xml:space="preserve">Zestaw komputerowy </t>
  </si>
  <si>
    <t xml:space="preserve">Drukarka SAMSUNG </t>
  </si>
  <si>
    <t>DZIAŁ TRANSPORTU</t>
  </si>
  <si>
    <t>Zestaw  nagłośnieniowy Wa320</t>
  </si>
  <si>
    <t>Tuba</t>
  </si>
  <si>
    <t>Zestaw nagłośnieniowy Mini Voice</t>
  </si>
  <si>
    <t>odtwarzacz CD Technics, wzmacniacz akustyczny, mikrofon z okablowaniem, kolumny</t>
  </si>
  <si>
    <t>STACJA OBSŁUGI</t>
  </si>
  <si>
    <t>DZIAŁ GOSPODARKI ŚCIEKAMI</t>
  </si>
  <si>
    <t>SERWER</t>
  </si>
  <si>
    <t>Notebook HP  Prezes</t>
  </si>
  <si>
    <t xml:space="preserve">Serwer </t>
  </si>
  <si>
    <t>Telefax p-260</t>
  </si>
  <si>
    <t>Kserokopiarka Konica</t>
  </si>
  <si>
    <t>Moduł Magazyn do progr. Kasa</t>
  </si>
  <si>
    <t>Program ewidencji Wyposazenia</t>
  </si>
  <si>
    <t>Sprzęt komputerowy, urządzenia</t>
  </si>
  <si>
    <t>Dział Finansowo-Księgowy</t>
  </si>
  <si>
    <t>Dział Organizacyjny</t>
  </si>
  <si>
    <t>Dział Gospodarki Ściekami</t>
  </si>
  <si>
    <t>Dział Gospodarki Odpadami</t>
  </si>
  <si>
    <t>Dział Transportu</t>
  </si>
  <si>
    <t>Dział Cmentarzy</t>
  </si>
  <si>
    <t>Stacja Obsługi</t>
  </si>
  <si>
    <t>Wartości niematerialne i prawne</t>
  </si>
  <si>
    <t xml:space="preserve">Projektor BENQ </t>
  </si>
  <si>
    <t>Skaner Canon Lide 100</t>
  </si>
  <si>
    <t>Wykaz wartości niematerialnych i prawnych</t>
  </si>
  <si>
    <t>Urządzenie  Wielofunkcyjne SCX-4521F SAMSUNG</t>
  </si>
  <si>
    <t>Drukarka OKI B-4250</t>
  </si>
  <si>
    <t>Program HANDEL-FAKTURA-MAGAZYN</t>
  </si>
  <si>
    <t>Program AKWILLA OBSŁUGA CMENTARZY</t>
  </si>
  <si>
    <t>Drukarka OKI B4100</t>
  </si>
  <si>
    <t>Zestaw Komputerowy</t>
  </si>
  <si>
    <t>MS Office 2007 Basic Edition</t>
  </si>
  <si>
    <t>Microsoft OEM Office Basic Edition 2007 PL licencja</t>
  </si>
  <si>
    <t>Drukarka OKI 4100</t>
  </si>
  <si>
    <t>ADMIN-administr.systemów+PRZELEW-emisja przelewów elektronicz.</t>
  </si>
  <si>
    <t>GOSPODARKA MATERIAŁOWA MODUŁ OBSŁ.STANÓW MAGAZYN.</t>
  </si>
  <si>
    <t xml:space="preserve">ZESTAWIENIE SPRZĘTU KOMPUTEROWEGO, URZĄDZEŃ I WART. NIEMATERIALNYCH I PRAWNYCH </t>
  </si>
  <si>
    <t>-</t>
  </si>
  <si>
    <t xml:space="preserve">w tym </t>
  </si>
  <si>
    <t>przenośny</t>
  </si>
  <si>
    <t>stacjonarny</t>
  </si>
  <si>
    <t>EO</t>
  </si>
  <si>
    <t>WYPOSAŻENIE</t>
  </si>
  <si>
    <t>GOTÓWKA</t>
  </si>
  <si>
    <t>ŚRODKI OBROTOWE</t>
  </si>
  <si>
    <t>URZĄDZENIA</t>
  </si>
  <si>
    <t>8 000,00     30 000,00</t>
  </si>
  <si>
    <t>TC</t>
  </si>
  <si>
    <t>KAMPING</t>
  </si>
  <si>
    <t>NO</t>
  </si>
  <si>
    <t>NS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</si>
  <si>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</si>
  <si>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</si>
  <si>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</si>
  <si>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</si>
  <si>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</si>
  <si>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</si>
  <si>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</si>
  <si>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</si>
  <si>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</si>
  <si>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</si>
  <si>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TT</t>
  </si>
  <si>
    <t>RAZEM</t>
  </si>
  <si>
    <t>pozostałe</t>
  </si>
  <si>
    <t>BUDYNKI           I BUDOWLE</t>
  </si>
  <si>
    <t>15 000,00      30 000,00</t>
  </si>
  <si>
    <t>WART.POLISY</t>
  </si>
  <si>
    <t>WART. POLISY</t>
  </si>
  <si>
    <t>OC</t>
  </si>
  <si>
    <t>WYPOSAŻENIE I URZĄDZENIA</t>
  </si>
  <si>
    <t>KONTO</t>
  </si>
  <si>
    <t>550-17</t>
  </si>
  <si>
    <t>509-03-17</t>
  </si>
  <si>
    <t>wart. polisy</t>
  </si>
  <si>
    <t>konto</t>
  </si>
  <si>
    <t>wart. Polisy</t>
  </si>
  <si>
    <t>urządzenia głośnomów.</t>
  </si>
  <si>
    <t>wart. urządzeń</t>
  </si>
  <si>
    <t>550-62</t>
  </si>
  <si>
    <t>509-03-62</t>
  </si>
  <si>
    <t>502-01-62</t>
  </si>
  <si>
    <t>504-01-62</t>
  </si>
  <si>
    <t>521-04-62</t>
  </si>
  <si>
    <t>552-62</t>
  </si>
  <si>
    <t>502-02-62</t>
  </si>
  <si>
    <t>502-04-62</t>
  </si>
  <si>
    <t xml:space="preserve">550-62 </t>
  </si>
  <si>
    <t>504-01-62 504-02-62</t>
  </si>
  <si>
    <t>DZIAŁ ORGANIZACYJNY ORAZ FINANSOWO-KSIĘGOWY</t>
  </si>
  <si>
    <t>Małgorzata Krawczyk</t>
  </si>
  <si>
    <t>Mariusz Wilczek</t>
  </si>
  <si>
    <t>Monika Maksymczak</t>
  </si>
  <si>
    <t>2008.10.14</t>
  </si>
  <si>
    <t>2001.01.19</t>
  </si>
  <si>
    <t>2007.05.16</t>
  </si>
  <si>
    <t>Elżbieta Kawecka</t>
  </si>
  <si>
    <t>Włodzimierz Wójcik</t>
  </si>
  <si>
    <t>Joanna Iwanek</t>
  </si>
  <si>
    <t>Sławomir Milewski</t>
  </si>
  <si>
    <t>Monika Cholewa</t>
  </si>
  <si>
    <t>Karina Żyłka</t>
  </si>
  <si>
    <t>Karina Szymanek</t>
  </si>
  <si>
    <t>Mariusz Klajsek</t>
  </si>
  <si>
    <t>Dyspozytorzy</t>
  </si>
  <si>
    <t>Sylwia Rymorz</t>
  </si>
  <si>
    <t>Emilia Wojnar</t>
  </si>
  <si>
    <t>Grażyna Pławecka</t>
  </si>
  <si>
    <t>Krzyszof Tomala</t>
  </si>
  <si>
    <t>Katarzyna Haratek</t>
  </si>
  <si>
    <t>Tomasz Chraniuk</t>
  </si>
  <si>
    <t>Dorota Źlik</t>
  </si>
  <si>
    <t>Zbigniew Żarecki</t>
  </si>
  <si>
    <t>Franciszek Macura</t>
  </si>
  <si>
    <t>Jolanta Cieślar</t>
  </si>
  <si>
    <t>Joanna Węglorz</t>
  </si>
  <si>
    <t>Jacek Kozyra</t>
  </si>
  <si>
    <t>Tomasz Niemczyk</t>
  </si>
  <si>
    <t>Porębski</t>
  </si>
  <si>
    <t>Małgorzata Wilczyńska</t>
  </si>
  <si>
    <t>Elzbieta Hinczak</t>
  </si>
  <si>
    <t>Maria Stryczek</t>
  </si>
  <si>
    <t>Roman W. Barcz</t>
  </si>
  <si>
    <t>Danuta Kuchejda</t>
  </si>
  <si>
    <t>Anna Cieślar</t>
  </si>
  <si>
    <t>Katarzyna Spała</t>
  </si>
  <si>
    <t>Barbara Koprek</t>
  </si>
  <si>
    <t>Elżbieta Hinczak</t>
  </si>
  <si>
    <t>Elżbieta Szeląg</t>
  </si>
  <si>
    <t>Elzbieta Klajsek</t>
  </si>
  <si>
    <t>Marek Czauderna</t>
  </si>
  <si>
    <t>Anita Raszka</t>
  </si>
  <si>
    <t>Joanna Flaszyńska</t>
  </si>
  <si>
    <t>Piotr Goleniewski</t>
  </si>
  <si>
    <t>Mariola Kubok</t>
  </si>
  <si>
    <t>Elżbieta Pagieł</t>
  </si>
  <si>
    <t>Teresa Cinal</t>
  </si>
  <si>
    <t>Anita Siąkała</t>
  </si>
  <si>
    <t>Władysław Macura</t>
  </si>
  <si>
    <t>Magdalena Przywara</t>
  </si>
  <si>
    <t>Józef Szyguda</t>
  </si>
  <si>
    <t>DATA ZAKUPU</t>
  </si>
  <si>
    <t>IMIĘ I NAZWISKO UŻYTKOWNIKA</t>
  </si>
  <si>
    <t xml:space="preserve">Notebook ARISTO </t>
  </si>
  <si>
    <t xml:space="preserve">Notebook Toshiba </t>
  </si>
  <si>
    <t xml:space="preserve">Drukarka OKI B4100 </t>
  </si>
  <si>
    <t xml:space="preserve">Zestaw Komputerowy </t>
  </si>
  <si>
    <t xml:space="preserve">ZESTAW KOMPUTEROWY </t>
  </si>
  <si>
    <t xml:space="preserve">Notebook HP 6735S/2GB/WIN XP </t>
  </si>
  <si>
    <t>Komputer ABC-CE</t>
  </si>
  <si>
    <t xml:space="preserve">Komputer ABC-CE:2 </t>
  </si>
  <si>
    <t xml:space="preserve">ZESTAW KOMPUTEROWY HP </t>
  </si>
  <si>
    <t xml:space="preserve">DRUKARKA HP Desk Jet 3325 </t>
  </si>
  <si>
    <t xml:space="preserve">URZADZENIE WIELOFUNKCYJNE </t>
  </si>
  <si>
    <t xml:space="preserve">DRUKARKA HP Ink Jet BUSINESS 1000 </t>
  </si>
  <si>
    <t xml:space="preserve">DRUKARKA OKI B4100 </t>
  </si>
  <si>
    <t xml:space="preserve">DRUKARKA HP LASER Jet 2300 </t>
  </si>
  <si>
    <t xml:space="preserve">DRUKARKA PANASONIC </t>
  </si>
  <si>
    <t xml:space="preserve">Drukarka OKI Microline 5521 </t>
  </si>
  <si>
    <t xml:space="preserve">DRUKARKA EPSON LX 1170 </t>
  </si>
  <si>
    <t xml:space="preserve">DRUKARKA EPSON LX-1170 </t>
  </si>
  <si>
    <t xml:space="preserve">ZESTAW KOMPUTEROWY  </t>
  </si>
  <si>
    <t xml:space="preserve">DRUKARKA HP InkJet BUSINESS </t>
  </si>
  <si>
    <t xml:space="preserve">DRUKARKA HP InkJet Business 1000 </t>
  </si>
  <si>
    <t xml:space="preserve">DRUKARKA HP LASER JET 1020 </t>
  </si>
  <si>
    <t xml:space="preserve">DRUKARKA HP Laser Jet 2300 </t>
  </si>
  <si>
    <t xml:space="preserve">DRUKARKA OKI MIKROLINE 5521 </t>
  </si>
  <si>
    <t xml:space="preserve">Komputer ABC CE E7400 </t>
  </si>
  <si>
    <t xml:space="preserve">DRUKARKA OKI B 43DN </t>
  </si>
  <si>
    <t xml:space="preserve">DRUKARKA OKI B440DN </t>
  </si>
  <si>
    <t xml:space="preserve">Notebook </t>
  </si>
  <si>
    <t xml:space="preserve">KOMPUTER ABC-CE </t>
  </si>
  <si>
    <t xml:space="preserve">zestaw komputerowy </t>
  </si>
  <si>
    <t xml:space="preserve">Komputer ABC-CE </t>
  </si>
  <si>
    <t xml:space="preserve">DRUKARKA SAMSUNG ML-2855 </t>
  </si>
  <si>
    <t>Drukarka OKI B431 dn</t>
  </si>
  <si>
    <t>DRUKARKA SAMSUNG ML-2856</t>
  </si>
  <si>
    <t>Drukarka HP laser Jet</t>
  </si>
  <si>
    <t>Bronisława Duda</t>
  </si>
  <si>
    <t>2007.05.17</t>
  </si>
  <si>
    <t>2009.09.08</t>
  </si>
  <si>
    <t>2010.03.11</t>
  </si>
  <si>
    <t>2003.12.18</t>
  </si>
  <si>
    <t>2006.03.17</t>
  </si>
  <si>
    <t>2004.05.04</t>
  </si>
  <si>
    <t>1999.10.29</t>
  </si>
  <si>
    <t>2003.12.02</t>
  </si>
  <si>
    <t>2010.07.05</t>
  </si>
  <si>
    <t>2006.12.31</t>
  </si>
  <si>
    <t>2007.04.06</t>
  </si>
  <si>
    <t>2007.04.05</t>
  </si>
  <si>
    <t>2001.01.22</t>
  </si>
  <si>
    <t>2005.01.07</t>
  </si>
  <si>
    <t>2006.11.29</t>
  </si>
  <si>
    <t>2010.05.27</t>
  </si>
  <si>
    <t>2008.12.23</t>
  </si>
  <si>
    <t>2007.05.10</t>
  </si>
  <si>
    <t>2007.06.04</t>
  </si>
  <si>
    <t>MS OFFICE XP Standard</t>
  </si>
  <si>
    <t>MS Office Home and Business 2010</t>
  </si>
  <si>
    <t>Drukarka OKI b431dn</t>
  </si>
  <si>
    <t>Kasa fiskalna POSNET</t>
  </si>
  <si>
    <t>Monitor LCD 19'' LG (dot.zest.Jumar)</t>
  </si>
  <si>
    <t>NERO 7</t>
  </si>
  <si>
    <t>Program diagnostyki ogrzewania postojowego</t>
  </si>
  <si>
    <t>MS Office 2010 dla Dom i Małych Firm</t>
  </si>
  <si>
    <t>- komputer ABC Data PROFI D470</t>
  </si>
  <si>
    <t>-monitor NEC MultiSync LCD E222W 22''</t>
  </si>
  <si>
    <t>-mysz i klawiatura</t>
  </si>
  <si>
    <t xml:space="preserve">urządzenie firewall Forinet Fortigate FG-60C-SIP </t>
  </si>
  <si>
    <t xml:space="preserve">2 urządzenia firewall Forinet Fortigate FG-50B-SIP </t>
  </si>
  <si>
    <t>drukarka HP OfficeJet 7000 A3+ - SIP</t>
  </si>
  <si>
    <t>skaner Mustek Scanexpress A3 USB 1200 pro - SIP</t>
  </si>
  <si>
    <t xml:space="preserve">Dodatkowo sprzęt użytkowany na podstawie umowy użyczenia: </t>
  </si>
  <si>
    <t>x</t>
  </si>
  <si>
    <t>w tym sprzęt przenośny</t>
  </si>
  <si>
    <t>dział</t>
  </si>
  <si>
    <t xml:space="preserve">Serwer DELL T410 8 GB </t>
  </si>
  <si>
    <t>Licencja WebSite X5 Evolution 9 PL</t>
  </si>
  <si>
    <t>Program Kadry-Płace</t>
  </si>
  <si>
    <t>b.d.</t>
  </si>
  <si>
    <t>adres</t>
  </si>
  <si>
    <t>Cieszyn ul. Słowicza 59</t>
  </si>
  <si>
    <t>Cieszyn ul. Motokrosowa 27</t>
  </si>
  <si>
    <t>Cieszyn ul. Katowicka 34</t>
  </si>
  <si>
    <t>Cieszyn ul. Motokrosowa 27          (1 szt.), ul. Katowicka 34 (1 szt.)</t>
  </si>
  <si>
    <t>Cieszyn ul. Słowicza 59 ,                ul. Katowicka 34,                         ul. Motokrosowa 27</t>
  </si>
  <si>
    <t>2 x 3.913,38= 7826,76</t>
  </si>
  <si>
    <t>rok produkcji</t>
  </si>
  <si>
    <t>Moduł Kasa  st.przeład.</t>
  </si>
  <si>
    <t>Program obsługi wagi samochodowej st.przeład.</t>
  </si>
  <si>
    <t>MS Office 2010 dla Dom i Małych Firm st.przeład.</t>
  </si>
  <si>
    <t>Notebook Toshiba C660-1P8</t>
  </si>
  <si>
    <t xml:space="preserve">Drukarka HP LJ P1102 </t>
  </si>
  <si>
    <t>KSEROKOPIARKA  KONICA 7222</t>
  </si>
  <si>
    <t xml:space="preserve">SERWER </t>
  </si>
  <si>
    <t xml:space="preserve">Drukarka HP OJ PRO </t>
  </si>
  <si>
    <t>DRUKARKA EPSON LX 1170</t>
  </si>
  <si>
    <t xml:space="preserve">DRUKARKA HP LASER JET 1160 </t>
  </si>
  <si>
    <t xml:space="preserve">DRUKARKA EPSON LX-300 </t>
  </si>
  <si>
    <t>DRUKARKA SAMSUNG ML 2955 ND</t>
  </si>
  <si>
    <t xml:space="preserve">Monitor NEC 22'' LCD  </t>
  </si>
  <si>
    <t xml:space="preserve">Drukarka HP Laser Jet P2035 </t>
  </si>
  <si>
    <t xml:space="preserve">Drukarka laserowa HP LJ P1102 </t>
  </si>
  <si>
    <t xml:space="preserve">Notebook HP </t>
  </si>
  <si>
    <t xml:space="preserve">Program Prof. Office </t>
  </si>
  <si>
    <t xml:space="preserve">System komputerowy ZBYT-ŚCIEKI </t>
  </si>
  <si>
    <t xml:space="preserve">Ewidencja pracy oczyszczalni </t>
  </si>
  <si>
    <t xml:space="preserve">System obsługi danych </t>
  </si>
  <si>
    <t xml:space="preserve">MAPINFO PROFESIONAL </t>
  </si>
  <si>
    <t xml:space="preserve">Oprogramowanie sterowników SIEMENS </t>
  </si>
  <si>
    <t xml:space="preserve">MS OFFICE BASIC EDITION </t>
  </si>
  <si>
    <t xml:space="preserve">MS OFFICE BASIC EDITION 2007 </t>
  </si>
  <si>
    <t>Oprogramowanie sieciowe PCL</t>
  </si>
  <si>
    <t xml:space="preserve">System Fakturowania FAKTURA </t>
  </si>
  <si>
    <t xml:space="preserve">Office Bundle win 32 </t>
  </si>
  <si>
    <t xml:space="preserve">WIN WAR </t>
  </si>
  <si>
    <t>MS OFFICE BASIC EDITION</t>
  </si>
  <si>
    <t xml:space="preserve">Oprogramowanie Rejestr Umów dla Windows </t>
  </si>
  <si>
    <t xml:space="preserve">MS Office Home and Business 2010 </t>
  </si>
  <si>
    <t xml:space="preserve">MS Office 2010 dla Dom i Małych Firm </t>
  </si>
  <si>
    <t xml:space="preserve">MS OFFIS EDITION 2003 POLISH SP1 </t>
  </si>
  <si>
    <t xml:space="preserve">OFFICE 2003 </t>
  </si>
  <si>
    <t xml:space="preserve">WinRar i InfraView 32 </t>
  </si>
  <si>
    <t xml:space="preserve">NERO 7 PREMIUM RELOADED PL BOX </t>
  </si>
  <si>
    <t>sprzęt stacjonarny</t>
  </si>
  <si>
    <t>razem sprzęt stacjonarny użytkowany na podstawie umowy użyczenia</t>
  </si>
  <si>
    <r>
      <t xml:space="preserve">3 zestawy komputerowe SIP (każdy o wartości </t>
    </r>
    <r>
      <rPr>
        <sz val="10"/>
        <color indexed="8"/>
        <rFont val="Czcionka tekstu podstawowego"/>
        <charset val="238"/>
      </rPr>
      <t>4 006,23 zł</t>
    </r>
    <r>
      <rPr>
        <sz val="10"/>
        <color indexed="8"/>
        <rFont val="Czcionka tekstu podstawowego"/>
        <family val="2"/>
        <charset val="238"/>
      </rPr>
      <t>) wraz z systemem operacyjnym MS Windows oraz oprogramowaniem antywirusowym składające się z następujących elementów:</t>
    </r>
  </si>
  <si>
    <t>3x4006,23=12018,69</t>
  </si>
  <si>
    <t xml:space="preserve">                                                                                                                                                                Załącznik nr 3 do SIWZ
Zestawienie sprzętu elektronicznego i oprogramowania</t>
  </si>
  <si>
    <t>504-01</t>
  </si>
  <si>
    <t>509-01</t>
  </si>
  <si>
    <t>509-03</t>
  </si>
  <si>
    <t>PROGRAM CORELDREW GS X5 SPECIAL EDITION</t>
  </si>
  <si>
    <t>504-02</t>
  </si>
  <si>
    <t>KASA FISKALNA POSNET MOBILE</t>
  </si>
  <si>
    <t>PROGRAM AUTOCAD LT 2014</t>
  </si>
  <si>
    <t>PROGRAM MS OFFICE 2010 dla Dom i Małych Firm</t>
  </si>
  <si>
    <t>PROGRAM MS WINDOWS 7 PRO.PL</t>
  </si>
  <si>
    <t>Program do wizualizacji i sterowania pracą Oczyszczalni Ścieków</t>
  </si>
  <si>
    <t>Oprogramowanie Zbyt, Faktura, Kasa</t>
  </si>
  <si>
    <t>Irfan View 32 Licencja</t>
  </si>
  <si>
    <t>UPS APC BE550G CP 550VA</t>
  </si>
  <si>
    <t xml:space="preserve">UPS APC AMART 1500VA </t>
  </si>
  <si>
    <t>Replikator Portów Toshiba Dynadock USB 3.0</t>
  </si>
  <si>
    <t>Kserokopiarka KONICA Minolta Bizhub C-300</t>
  </si>
  <si>
    <t>521-03</t>
  </si>
  <si>
    <t>521-01</t>
  </si>
  <si>
    <t>Drukarka HP LaserJet P1606DN</t>
  </si>
  <si>
    <t>Ultrabook Toshiba Z830-10Fi2467M</t>
  </si>
  <si>
    <t>Zestaw monitoringu: Rejestrator, Dysk 2TB, Monitor27, Zasilacz UPS, kabel HDMI</t>
  </si>
  <si>
    <t>521-04</t>
  </si>
  <si>
    <t>521-05</t>
  </si>
  <si>
    <t>Nr inwentarzowy</t>
  </si>
  <si>
    <t>System kamer (monitoring zakładu, zbiorników paliwa)</t>
  </si>
  <si>
    <t>System SYMFONIA-Środki Trwałe Forte</t>
  </si>
  <si>
    <t xml:space="preserve">Program MS Office 2013 Home and Business </t>
  </si>
  <si>
    <t>Centrala telefoniczna SIEMENS HIPATH</t>
  </si>
  <si>
    <t>Zestaw komputerowy (Dyspozytornia)</t>
  </si>
  <si>
    <t xml:space="preserve">razem cały sprzęt stacjonarny  </t>
  </si>
  <si>
    <t>System komputerowy ZBYT-ŚMIECI</t>
  </si>
  <si>
    <t xml:space="preserve">Program faktura st.przeładunkowa </t>
  </si>
  <si>
    <t>Zestaw komputerowy DELL</t>
  </si>
  <si>
    <t>509-06-1</t>
  </si>
  <si>
    <t>System monitoringu poj.GPS-Xtrack</t>
  </si>
  <si>
    <t>Serwer DELL T110</t>
  </si>
  <si>
    <t xml:space="preserve">Komputer DELL 790 </t>
  </si>
  <si>
    <t>Program do prowadzenia ksiąg pochowanych i grobów</t>
  </si>
  <si>
    <t>Program faktury, Kasa</t>
  </si>
  <si>
    <t>MS Office 2013 Home and Business</t>
  </si>
  <si>
    <t>Drukarka do etykiet na kable i przewody</t>
  </si>
  <si>
    <t>509-03-1</t>
  </si>
  <si>
    <t>Notebook HP PROBOOK</t>
  </si>
  <si>
    <t>Program ZBYT E-FAKTURA</t>
  </si>
  <si>
    <t>Komputer DELL VOSTRO</t>
  </si>
  <si>
    <t>Centrala telefoniczna SLICAN</t>
  </si>
  <si>
    <t>Drukarka HP LJ PRO M401DN</t>
  </si>
  <si>
    <t xml:space="preserve">Oprogramowanie ZBYT, KASA </t>
  </si>
  <si>
    <t>108-111</t>
  </si>
  <si>
    <t>System sterowania pracą Oczyszczalni SCADA</t>
  </si>
  <si>
    <t>OK</t>
  </si>
  <si>
    <t>GS</t>
  </si>
  <si>
    <t>SO</t>
  </si>
  <si>
    <t>PC</t>
  </si>
  <si>
    <t>KT</t>
  </si>
  <si>
    <t>Program EPLAN Electric P8 Compact</t>
  </si>
  <si>
    <t xml:space="preserve">Zestaw programów SONEL </t>
  </si>
  <si>
    <t>Urządzenie  Wielofunkcyjne HP LJ PRO M225DN</t>
  </si>
  <si>
    <t>DRUKARKA HP P2055DN</t>
  </si>
  <si>
    <t>Kserokopiarka KONICA Minolta Bizhub C-353</t>
  </si>
  <si>
    <t>Program worki, PDA MIO 360</t>
  </si>
  <si>
    <t>Notebook HP</t>
  </si>
  <si>
    <t>Przyrząd do ustawiania geometrii zawieszenia</t>
  </si>
  <si>
    <t>Urządzenie do pomiaru przepływu w rurociągach</t>
  </si>
  <si>
    <t>Zestaw do przepływu Flowbox</t>
  </si>
  <si>
    <t>Miernik gazów Drager</t>
  </si>
  <si>
    <t>Miernik parametrów instal. Elektrycznej MPI</t>
  </si>
  <si>
    <t>Miernik wieloparametrowy do pomiaru REDOX i pH</t>
  </si>
  <si>
    <t>Stacja do poboru próbek cieczy Liquistation</t>
  </si>
  <si>
    <t>Urządzenie do poboru prób z tacą</t>
  </si>
  <si>
    <t>Spawarka MIG BESTER</t>
  </si>
  <si>
    <t>Kamera do inspekcji kanalizacji minCam</t>
  </si>
  <si>
    <t xml:space="preserve">Dodatkowo sprzęt użytkowany na podstawie umowy dzierżawy: </t>
  </si>
  <si>
    <t xml:space="preserve">Instalacja zasilająco-sterownicza </t>
  </si>
  <si>
    <t>Aparatura pomiarowo-sygnalizacyjna</t>
  </si>
  <si>
    <t>razem sprzęt stacjonarny użytkowany na podstawie umowy dzierżawy</t>
  </si>
  <si>
    <t>Rozdzielnia R10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</si>
</sst>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58">
    <font>
      <sz val="11"/>
      <color theme="1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sz val="8"/>
      <color indexed="8"/>
      <name val="Times New Roman"/>
      <family val="1"/>
      <charset val="238"/>
    </font>
    <font>
      <sz val="10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2"/>
      <color indexed="8"/>
      <name val="Czcionka tekstu podstawowego"/>
      <charset val="238"/>
    </font>
    <font>
      <sz val="9"/>
      <color indexed="8"/>
      <name val="Czcionka tekstu podstawowego"/>
      <charset val="238"/>
    </font>
    <font>
      <b/>
      <sz val="13"/>
      <color indexed="8"/>
      <name val="Czcionka tekstu podstawowego"/>
      <charset val="238"/>
    </font>
    <font>
      <sz val="13"/>
      <color indexed="8"/>
      <name val="Czcionka tekstu podstawowego"/>
      <charset val="238"/>
    </font>
    <font>
      <sz val="12"/>
      <color indexed="8"/>
      <name val="Czcionka tekstu podstawowego"/>
      <charset val="238"/>
    </font>
    <font>
      <b/>
      <sz val="9"/>
      <color indexed="8"/>
      <name val="Czcionka tekstu podstawowego"/>
      <charset val="238"/>
    </font>
    <font>
      <b/>
      <sz val="8"/>
      <color indexed="8"/>
      <name val="Czcionka tekstu podstawowego"/>
      <charset val="238"/>
    </font>
    <font>
      <sz val="9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sz val="8"/>
      <color indexed="8"/>
      <name val="Czcionka tekstu podstawowego"/>
      <charset val="238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zcionka tekstu podstawowego"/>
      <family val="2"/>
      <charset val="238"/>
    </font>
    <font>
      <sz val="9"/>
      <color theme="1"/>
      <name val="Times New Roman"/>
      <family val="1"/>
      <charset val="238"/>
    </font>
    <font>
      <b/>
      <sz val="11"/>
      <color theme="3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5" tint="-0.499984740745262"/>
      <name val="Times New Roman"/>
      <family val="1"/>
      <charset val="238"/>
    </font>
    <font>
      <b/>
      <sz val="10"/>
      <color indexed="8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color theme="3" tint="0.39997558519241921"/>
      <name val="Czcionka tekstu podstawowego"/>
      <charset val="238"/>
    </font>
    <font>
      <b/>
      <sz val="11"/>
      <color theme="5" tint="-0.249977111117893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sz val="11"/>
      <color theme="4" tint="-0.249977111117893"/>
      <name val="Czcionka tekstu podstawowego"/>
      <charset val="238"/>
    </font>
    <font>
      <b/>
      <sz val="11"/>
      <color theme="9" tint="-0.499984740745262"/>
      <name val="Czcionka tekstu podstawowego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rgb="FFFF0000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sz val="11"/>
      <color indexed="8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6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23" borderId="0" applyNumberFormat="0" applyBorder="0" applyAlignment="0" applyProtection="0"/>
    <xf numFmtId="0" fontId="25" fillId="8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27" applyNumberFormat="0" applyAlignment="0" applyProtection="0"/>
    <xf numFmtId="0" fontId="27" fillId="31" borderId="28" applyNumberFormat="0" applyAlignment="0" applyProtection="0"/>
    <xf numFmtId="0" fontId="28" fillId="32" borderId="0" applyNumberFormat="0" applyBorder="0" applyAlignment="0" applyProtection="0"/>
    <xf numFmtId="0" fontId="29" fillId="0" borderId="29" applyNumberFormat="0" applyFill="0" applyAlignment="0" applyProtection="0"/>
    <xf numFmtId="0" fontId="30" fillId="33" borderId="30" applyNumberFormat="0" applyAlignment="0" applyProtection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4" fillId="34" borderId="0" applyNumberFormat="0" applyBorder="0" applyAlignment="0" applyProtection="0"/>
    <xf numFmtId="0" fontId="35" fillId="31" borderId="27" applyNumberFormat="0" applyAlignment="0" applyProtection="0"/>
    <xf numFmtId="0" fontId="36" fillId="0" borderId="34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" fillId="35" borderId="35" applyNumberFormat="0" applyFont="0" applyAlignment="0" applyProtection="0"/>
    <xf numFmtId="0" fontId="40" fillId="36" borderId="0" applyNumberFormat="0" applyBorder="0" applyAlignment="0" applyProtection="0"/>
  </cellStyleXfs>
  <cellXfs count="418">
    <xf numFmtId="0" fontId="0" fillId="0" borderId="0" xfId="0"/>
    <xf numFmtId="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6" fillId="0" borderId="0" xfId="0" applyFont="1"/>
    <xf numFmtId="4" fontId="6" fillId="0" borderId="1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" fontId="0" fillId="0" borderId="1" xfId="0" applyNumberFormat="1" applyBorder="1"/>
    <xf numFmtId="0" fontId="0" fillId="0" borderId="9" xfId="0" applyBorder="1"/>
    <xf numFmtId="0" fontId="0" fillId="0" borderId="10" xfId="0" applyBorder="1"/>
    <xf numFmtId="0" fontId="7" fillId="0" borderId="9" xfId="0" applyFont="1" applyBorder="1"/>
    <xf numFmtId="0" fontId="7" fillId="0" borderId="10" xfId="0" applyFont="1" applyBorder="1"/>
    <xf numFmtId="0" fontId="7" fillId="0" borderId="2" xfId="0" applyFont="1" applyBorder="1"/>
    <xf numFmtId="1" fontId="8" fillId="0" borderId="1" xfId="0" applyNumberFormat="1" applyFont="1" applyBorder="1"/>
    <xf numFmtId="4" fontId="8" fillId="0" borderId="1" xfId="0" applyNumberFormat="1" applyFont="1" applyBorder="1"/>
    <xf numFmtId="1" fontId="8" fillId="0" borderId="1" xfId="0" applyNumberFormat="1" applyFont="1" applyBorder="1" applyAlignment="1">
      <alignment wrapText="1"/>
    </xf>
    <xf numFmtId="0" fontId="8" fillId="0" borderId="1" xfId="0" applyFont="1" applyBorder="1"/>
    <xf numFmtId="1" fontId="8" fillId="0" borderId="1" xfId="0" applyNumberFormat="1" applyFont="1" applyFill="1" applyBorder="1"/>
    <xf numFmtId="4" fontId="8" fillId="0" borderId="1" xfId="0" applyNumberFormat="1" applyFont="1" applyFill="1" applyBorder="1"/>
    <xf numFmtId="4" fontId="8" fillId="0" borderId="11" xfId="0" applyNumberFormat="1" applyFont="1" applyBorder="1"/>
    <xf numFmtId="0" fontId="8" fillId="0" borderId="1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4" fontId="0" fillId="0" borderId="11" xfId="0" applyNumberFormat="1" applyBorder="1"/>
    <xf numFmtId="4" fontId="0" fillId="0" borderId="14" xfId="0" applyNumberFormat="1" applyBorder="1"/>
    <xf numFmtId="4" fontId="6" fillId="0" borderId="14" xfId="0" applyNumberFormat="1" applyFont="1" applyBorder="1" applyAlignment="1">
      <alignment wrapText="1"/>
    </xf>
    <xf numFmtId="4" fontId="0" fillId="0" borderId="1" xfId="0" applyNumberForma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0" fillId="0" borderId="16" xfId="0" applyBorder="1"/>
    <xf numFmtId="0" fontId="9" fillId="0" borderId="17" xfId="0" applyFont="1" applyFill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4" fontId="0" fillId="0" borderId="0" xfId="0" applyNumberFormat="1" applyBorder="1"/>
    <xf numFmtId="0" fontId="6" fillId="0" borderId="0" xfId="0" quotePrefix="1" applyFont="1" applyBorder="1" applyAlignment="1">
      <alignment horizontal="right"/>
    </xf>
    <xf numFmtId="4" fontId="6" fillId="0" borderId="0" xfId="0" quotePrefix="1" applyNumberFormat="1" applyFont="1" applyBorder="1" applyAlignment="1">
      <alignment horizontal="right"/>
    </xf>
    <xf numFmtId="0" fontId="0" fillId="0" borderId="0" xfId="0" quotePrefix="1" applyBorder="1" applyAlignment="1">
      <alignment horizontal="right"/>
    </xf>
    <xf numFmtId="0" fontId="7" fillId="9" borderId="11" xfId="0" applyFont="1" applyFill="1" applyBorder="1" applyAlignment="1">
      <alignment horizontal="center" vertical="center" wrapText="1"/>
    </xf>
    <xf numFmtId="4" fontId="9" fillId="9" borderId="18" xfId="0" applyNumberFormat="1" applyFont="1" applyFill="1" applyBorder="1"/>
    <xf numFmtId="4" fontId="7" fillId="9" borderId="1" xfId="0" applyNumberFormat="1" applyFont="1" applyFill="1" applyBorder="1"/>
    <xf numFmtId="4" fontId="0" fillId="9" borderId="1" xfId="0" applyNumberFormat="1" applyFill="1" applyBorder="1"/>
    <xf numFmtId="4" fontId="0" fillId="9" borderId="16" xfId="0" applyNumberFormat="1" applyFill="1" applyBorder="1" applyAlignment="1">
      <alignment horizontal="center"/>
    </xf>
    <xf numFmtId="4" fontId="9" fillId="10" borderId="18" xfId="0" applyNumberFormat="1" applyFont="1" applyFill="1" applyBorder="1"/>
    <xf numFmtId="4" fontId="7" fillId="10" borderId="1" xfId="0" applyNumberFormat="1" applyFont="1" applyFill="1" applyBorder="1"/>
    <xf numFmtId="4" fontId="7" fillId="11" borderId="1" xfId="0" applyNumberFormat="1" applyFont="1" applyFill="1" applyBorder="1"/>
    <xf numFmtId="4" fontId="7" fillId="11" borderId="1" xfId="0" applyNumberFormat="1" applyFont="1" applyFill="1" applyBorder="1" applyAlignment="1">
      <alignment horizontal="center"/>
    </xf>
    <xf numFmtId="4" fontId="0" fillId="11" borderId="1" xfId="0" applyNumberFormat="1" applyFill="1" applyBorder="1" applyAlignment="1">
      <alignment horizontal="center"/>
    </xf>
    <xf numFmtId="4" fontId="0" fillId="11" borderId="16" xfId="0" applyNumberFormat="1" applyFill="1" applyBorder="1" applyAlignment="1">
      <alignment horizontal="center"/>
    </xf>
    <xf numFmtId="0" fontId="7" fillId="12" borderId="11" xfId="0" applyFont="1" applyFill="1" applyBorder="1" applyAlignment="1">
      <alignment horizontal="center" vertical="center"/>
    </xf>
    <xf numFmtId="4" fontId="7" fillId="12" borderId="18" xfId="0" applyNumberFormat="1" applyFont="1" applyFill="1" applyBorder="1" applyAlignment="1">
      <alignment horizontal="right" wrapText="1"/>
    </xf>
    <xf numFmtId="4" fontId="7" fillId="12" borderId="1" xfId="0" applyNumberFormat="1" applyFont="1" applyFill="1" applyBorder="1" applyAlignment="1">
      <alignment horizontal="right" wrapText="1"/>
    </xf>
    <xf numFmtId="4" fontId="7" fillId="12" borderId="1" xfId="0" applyNumberFormat="1" applyFont="1" applyFill="1" applyBorder="1"/>
    <xf numFmtId="4" fontId="7" fillId="12" borderId="1" xfId="0" applyNumberFormat="1" applyFont="1" applyFill="1" applyBorder="1" applyAlignment="1">
      <alignment horizontal="center"/>
    </xf>
    <xf numFmtId="4" fontId="0" fillId="12" borderId="1" xfId="0" applyNumberFormat="1" applyFill="1" applyBorder="1"/>
    <xf numFmtId="4" fontId="0" fillId="12" borderId="1" xfId="0" applyNumberFormat="1" applyFill="1" applyBorder="1" applyAlignment="1">
      <alignment horizontal="center"/>
    </xf>
    <xf numFmtId="4" fontId="0" fillId="12" borderId="16" xfId="0" applyNumberFormat="1" applyFill="1" applyBorder="1" applyAlignment="1">
      <alignment horizontal="center"/>
    </xf>
    <xf numFmtId="0" fontId="7" fillId="11" borderId="11" xfId="0" applyFont="1" applyFill="1" applyBorder="1" applyAlignment="1">
      <alignment horizontal="center" vertical="center" wrapText="1"/>
    </xf>
    <xf numFmtId="4" fontId="0" fillId="11" borderId="0" xfId="0" applyNumberFormat="1" applyFill="1"/>
    <xf numFmtId="0" fontId="7" fillId="11" borderId="1" xfId="0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7" fillId="10" borderId="11" xfId="0" applyFont="1" applyFill="1" applyBorder="1" applyAlignment="1">
      <alignment horizontal="center" vertical="center" wrapText="1"/>
    </xf>
    <xf numFmtId="4" fontId="0" fillId="0" borderId="19" xfId="0" applyNumberFormat="1" applyBorder="1" applyAlignment="1"/>
    <xf numFmtId="4" fontId="10" fillId="10" borderId="18" xfId="0" applyNumberFormat="1" applyFont="1" applyFill="1" applyBorder="1"/>
    <xf numFmtId="4" fontId="0" fillId="10" borderId="1" xfId="0" applyNumberFormat="1" applyFill="1" applyBorder="1" applyAlignment="1">
      <alignment horizontal="right"/>
    </xf>
    <xf numFmtId="4" fontId="0" fillId="10" borderId="16" xfId="0" applyNumberFormat="1" applyFill="1" applyBorder="1" applyAlignment="1">
      <alignment horizontal="right"/>
    </xf>
    <xf numFmtId="0" fontId="7" fillId="12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9" borderId="11" xfId="0" applyFont="1" applyFill="1" applyBorder="1" applyAlignment="1">
      <alignment horizontal="right" wrapText="1"/>
    </xf>
    <xf numFmtId="4" fontId="6" fillId="9" borderId="14" xfId="0" applyNumberFormat="1" applyFont="1" applyFill="1" applyBorder="1" applyAlignment="1">
      <alignment wrapText="1"/>
    </xf>
    <xf numFmtId="4" fontId="0" fillId="9" borderId="11" xfId="0" applyNumberFormat="1" applyFill="1" applyBorder="1"/>
    <xf numFmtId="4" fontId="0" fillId="9" borderId="11" xfId="0" applyNumberFormat="1" applyFill="1" applyBorder="1" applyAlignment="1">
      <alignment horizontal="center"/>
    </xf>
    <xf numFmtId="4" fontId="0" fillId="9" borderId="14" xfId="0" applyNumberFormat="1" applyFill="1" applyBorder="1"/>
    <xf numFmtId="4" fontId="0" fillId="9" borderId="14" xfId="0" applyNumberFormat="1" applyFill="1" applyBorder="1" applyAlignment="1">
      <alignment horizontal="center"/>
    </xf>
    <xf numFmtId="0" fontId="6" fillId="11" borderId="1" xfId="0" applyFont="1" applyFill="1" applyBorder="1"/>
    <xf numFmtId="0" fontId="0" fillId="11" borderId="1" xfId="0" applyFill="1" applyBorder="1"/>
    <xf numFmtId="4" fontId="0" fillId="11" borderId="1" xfId="0" applyNumberFormat="1" applyFill="1" applyBorder="1"/>
    <xf numFmtId="4" fontId="6" fillId="12" borderId="14" xfId="0" applyNumberFormat="1" applyFont="1" applyFill="1" applyBorder="1" applyAlignment="1">
      <alignment wrapText="1"/>
    </xf>
    <xf numFmtId="0" fontId="6" fillId="12" borderId="1" xfId="0" applyFont="1" applyFill="1" applyBorder="1"/>
    <xf numFmtId="4" fontId="0" fillId="12" borderId="11" xfId="0" applyNumberFormat="1" applyFill="1" applyBorder="1"/>
    <xf numFmtId="0" fontId="0" fillId="12" borderId="11" xfId="0" applyFill="1" applyBorder="1"/>
    <xf numFmtId="4" fontId="0" fillId="12" borderId="14" xfId="0" applyNumberFormat="1" applyFill="1" applyBorder="1" applyAlignment="1">
      <alignment horizontal="center"/>
    </xf>
    <xf numFmtId="0" fontId="0" fillId="12" borderId="14" xfId="0" applyFill="1" applyBorder="1"/>
    <xf numFmtId="0" fontId="0" fillId="12" borderId="1" xfId="0" applyFill="1" applyBorder="1"/>
    <xf numFmtId="0" fontId="0" fillId="11" borderId="1" xfId="0" applyFill="1" applyBorder="1" applyAlignment="1">
      <alignment horizontal="center"/>
    </xf>
    <xf numFmtId="4" fontId="0" fillId="11" borderId="1" xfId="0" applyNumberFormat="1" applyFill="1" applyBorder="1" applyAlignment="1">
      <alignment horizontal="right"/>
    </xf>
    <xf numFmtId="0" fontId="0" fillId="0" borderId="0" xfId="0" applyFill="1" applyBorder="1"/>
    <xf numFmtId="4" fontId="0" fillId="0" borderId="13" xfId="0" applyNumberFormat="1" applyBorder="1"/>
    <xf numFmtId="4" fontId="0" fillId="0" borderId="13" xfId="0" applyNumberFormat="1" applyFill="1" applyBorder="1"/>
    <xf numFmtId="4" fontId="0" fillId="0" borderId="1" xfId="0" applyNumberForma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4" fontId="10" fillId="0" borderId="18" xfId="0" applyNumberFormat="1" applyFont="1" applyFill="1" applyBorder="1"/>
    <xf numFmtId="4" fontId="11" fillId="0" borderId="1" xfId="0" applyNumberFormat="1" applyFont="1" applyFill="1" applyBorder="1"/>
    <xf numFmtId="4" fontId="11" fillId="0" borderId="1" xfId="0" applyNumberFormat="1" applyFont="1" applyFill="1" applyBorder="1" applyAlignment="1">
      <alignment horizontal="right"/>
    </xf>
    <xf numFmtId="2" fontId="11" fillId="0" borderId="1" xfId="0" applyNumberFormat="1" applyFont="1" applyFill="1" applyBorder="1" applyAlignment="1">
      <alignment horizontal="right"/>
    </xf>
    <xf numFmtId="4" fontId="0" fillId="0" borderId="1" xfId="0" applyNumberFormat="1" applyFill="1" applyBorder="1"/>
    <xf numFmtId="4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2" fontId="0" fillId="0" borderId="16" xfId="0" applyNumberFormat="1" applyFill="1" applyBorder="1" applyAlignment="1">
      <alignment horizontal="right"/>
    </xf>
    <xf numFmtId="4" fontId="0" fillId="0" borderId="16" xfId="0" applyNumberFormat="1" applyFill="1" applyBorder="1"/>
    <xf numFmtId="4" fontId="7" fillId="10" borderId="1" xfId="0" applyNumberFormat="1" applyFont="1" applyFill="1" applyBorder="1" applyAlignment="1">
      <alignment horizontal="center"/>
    </xf>
    <xf numFmtId="4" fontId="0" fillId="12" borderId="1" xfId="0" applyNumberFormat="1" applyFill="1" applyBorder="1" applyAlignment="1">
      <alignment horizontal="right"/>
    </xf>
    <xf numFmtId="4" fontId="7" fillId="12" borderId="1" xfId="0" applyNumberFormat="1" applyFont="1" applyFill="1" applyBorder="1" applyAlignment="1">
      <alignment horizontal="center" wrapText="1"/>
    </xf>
    <xf numFmtId="4" fontId="7" fillId="9" borderId="1" xfId="0" applyNumberFormat="1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4" fontId="9" fillId="11" borderId="20" xfId="0" applyNumberFormat="1" applyFont="1" applyFill="1" applyBorder="1"/>
    <xf numFmtId="4" fontId="7" fillId="11" borderId="9" xfId="0" applyNumberFormat="1" applyFont="1" applyFill="1" applyBorder="1"/>
    <xf numFmtId="1" fontId="8" fillId="0" borderId="1" xfId="0" applyNumberFormat="1" applyFont="1" applyBorder="1" applyAlignment="1">
      <alignment horizontal="left"/>
    </xf>
    <xf numFmtId="1" fontId="8" fillId="0" borderId="11" xfId="0" applyNumberFormat="1" applyFont="1" applyBorder="1"/>
    <xf numFmtId="1" fontId="8" fillId="13" borderId="1" xfId="0" applyNumberFormat="1" applyFont="1" applyFill="1" applyBorder="1"/>
    <xf numFmtId="1" fontId="12" fillId="0" borderId="9" xfId="0" applyNumberFormat="1" applyFont="1" applyFill="1" applyBorder="1" applyAlignment="1"/>
    <xf numFmtId="1" fontId="12" fillId="0" borderId="10" xfId="0" applyNumberFormat="1" applyFont="1" applyFill="1" applyBorder="1" applyAlignment="1"/>
    <xf numFmtId="1" fontId="12" fillId="0" borderId="9" xfId="0" applyNumberFormat="1" applyFont="1" applyBorder="1" applyAlignment="1"/>
    <xf numFmtId="1" fontId="12" fillId="0" borderId="10" xfId="0" applyNumberFormat="1" applyFont="1" applyBorder="1" applyAlignment="1"/>
    <xf numFmtId="1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1" fontId="12" fillId="0" borderId="2" xfId="0" applyNumberFormat="1" applyFont="1" applyFill="1" applyBorder="1" applyAlignment="1">
      <alignment horizontal="right"/>
    </xf>
    <xf numFmtId="1" fontId="12" fillId="0" borderId="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right"/>
    </xf>
    <xf numFmtId="1" fontId="8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right"/>
    </xf>
    <xf numFmtId="0" fontId="14" fillId="0" borderId="1" xfId="0" applyFont="1" applyBorder="1"/>
    <xf numFmtId="0" fontId="15" fillId="0" borderId="0" xfId="0" applyFont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Fill="1"/>
    <xf numFmtId="4" fontId="0" fillId="0" borderId="0" xfId="0" applyNumberFormat="1" applyFill="1"/>
    <xf numFmtId="1" fontId="16" fillId="0" borderId="0" xfId="0" applyNumberFormat="1" applyFont="1" applyFill="1" applyBorder="1"/>
    <xf numFmtId="0" fontId="16" fillId="0" borderId="0" xfId="0" applyFont="1" applyFill="1" applyBorder="1"/>
    <xf numFmtId="2" fontId="16" fillId="0" borderId="0" xfId="0" applyNumberFormat="1" applyFont="1" applyFill="1" applyBorder="1"/>
    <xf numFmtId="1" fontId="16" fillId="0" borderId="0" xfId="0" applyNumberFormat="1" applyFont="1" applyFill="1"/>
    <xf numFmtId="2" fontId="16" fillId="0" borderId="0" xfId="0" applyNumberFormat="1" applyFont="1" applyFill="1"/>
    <xf numFmtId="0" fontId="17" fillId="0" borderId="0" xfId="0" applyFont="1"/>
    <xf numFmtId="1" fontId="19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20" fillId="0" borderId="0" xfId="0" applyFont="1"/>
    <xf numFmtId="1" fontId="20" fillId="0" borderId="1" xfId="0" applyNumberFormat="1" applyFont="1" applyFill="1" applyBorder="1"/>
    <xf numFmtId="1" fontId="20" fillId="0" borderId="1" xfId="0" applyNumberFormat="1" applyFont="1" applyBorder="1"/>
    <xf numFmtId="4" fontId="20" fillId="0" borderId="1" xfId="0" applyNumberFormat="1" applyFont="1" applyBorder="1"/>
    <xf numFmtId="0" fontId="17" fillId="0" borderId="1" xfId="0" applyFont="1" applyBorder="1" applyAlignment="1">
      <alignment horizontal="center"/>
    </xf>
    <xf numFmtId="0" fontId="18" fillId="0" borderId="1" xfId="0" applyFont="1" applyBorder="1"/>
    <xf numFmtId="4" fontId="20" fillId="0" borderId="1" xfId="0" applyNumberFormat="1" applyFont="1" applyFill="1" applyBorder="1"/>
    <xf numFmtId="0" fontId="20" fillId="0" borderId="1" xfId="0" applyFont="1" applyFill="1" applyBorder="1"/>
    <xf numFmtId="0" fontId="18" fillId="0" borderId="1" xfId="0" applyFont="1" applyBorder="1" applyAlignment="1">
      <alignment horizontal="left"/>
    </xf>
    <xf numFmtId="1" fontId="20" fillId="0" borderId="1" xfId="0" applyNumberFormat="1" applyFont="1" applyBorder="1" applyAlignment="1">
      <alignment wrapText="1"/>
    </xf>
    <xf numFmtId="0" fontId="20" fillId="0" borderId="1" xfId="0" applyFont="1" applyBorder="1" applyAlignment="1">
      <alignment horizontal="left"/>
    </xf>
    <xf numFmtId="0" fontId="20" fillId="0" borderId="1" xfId="0" applyFont="1" applyFill="1" applyBorder="1" applyAlignment="1">
      <alignment wrapText="1"/>
    </xf>
    <xf numFmtId="0" fontId="20" fillId="0" borderId="1" xfId="0" applyFont="1" applyBorder="1" applyAlignment="1">
      <alignment horizontal="left" wrapText="1"/>
    </xf>
    <xf numFmtId="1" fontId="20" fillId="0" borderId="1" xfId="0" applyNumberFormat="1" applyFont="1" applyFill="1" applyBorder="1" applyAlignment="1">
      <alignment wrapText="1"/>
    </xf>
    <xf numFmtId="0" fontId="20" fillId="0" borderId="1" xfId="0" applyFont="1" applyFill="1" applyBorder="1" applyAlignment="1">
      <alignment horizontal="left"/>
    </xf>
    <xf numFmtId="1" fontId="20" fillId="0" borderId="1" xfId="0" applyNumberFormat="1" applyFont="1" applyFill="1" applyBorder="1" applyAlignment="1">
      <alignment horizontal="left"/>
    </xf>
    <xf numFmtId="0" fontId="20" fillId="0" borderId="11" xfId="0" applyFont="1" applyFill="1" applyBorder="1" applyAlignment="1">
      <alignment horizontal="left"/>
    </xf>
    <xf numFmtId="4" fontId="20" fillId="0" borderId="11" xfId="0" applyNumberFormat="1" applyFont="1" applyFill="1" applyBorder="1"/>
    <xf numFmtId="1" fontId="20" fillId="0" borderId="11" xfId="0" applyNumberFormat="1" applyFont="1" applyFill="1" applyBorder="1"/>
    <xf numFmtId="0" fontId="17" fillId="0" borderId="1" xfId="0" applyFont="1" applyBorder="1"/>
    <xf numFmtId="0" fontId="17" fillId="0" borderId="0" xfId="0" applyFont="1" applyAlignment="1">
      <alignment horizontal="center"/>
    </xf>
    <xf numFmtId="1" fontId="20" fillId="0" borderId="1" xfId="0" applyNumberFormat="1" applyFont="1" applyFill="1" applyBorder="1" applyAlignment="1">
      <alignment horizontal="right" wrapText="1"/>
    </xf>
    <xf numFmtId="0" fontId="18" fillId="0" borderId="0" xfId="0" applyFont="1" applyAlignment="1">
      <alignment horizontal="center"/>
    </xf>
    <xf numFmtId="4" fontId="22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7" fillId="0" borderId="0" xfId="0" applyFont="1" applyFill="1"/>
    <xf numFmtId="0" fontId="21" fillId="0" borderId="0" xfId="0" applyFont="1" applyFill="1"/>
    <xf numFmtId="4" fontId="17" fillId="0" borderId="0" xfId="0" applyNumberFormat="1" applyFont="1" applyFill="1"/>
    <xf numFmtId="1" fontId="19" fillId="0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4" fontId="21" fillId="0" borderId="1" xfId="0" applyNumberFormat="1" applyFont="1" applyFill="1" applyBorder="1"/>
    <xf numFmtId="4" fontId="21" fillId="0" borderId="0" xfId="0" applyNumberFormat="1" applyFont="1" applyFill="1" applyBorder="1"/>
    <xf numFmtId="4" fontId="18" fillId="0" borderId="1" xfId="0" applyNumberFormat="1" applyFont="1" applyFill="1" applyBorder="1"/>
    <xf numFmtId="4" fontId="18" fillId="0" borderId="11" xfId="0" applyNumberFormat="1" applyFont="1" applyFill="1" applyBorder="1"/>
    <xf numFmtId="0" fontId="15" fillId="0" borderId="1" xfId="0" applyFont="1" applyBorder="1"/>
    <xf numFmtId="1" fontId="20" fillId="0" borderId="11" xfId="0" applyNumberFormat="1" applyFont="1" applyFill="1" applyBorder="1" applyAlignment="1">
      <alignment horizontal="right" wrapText="1"/>
    </xf>
    <xf numFmtId="0" fontId="15" fillId="0" borderId="14" xfId="0" applyFont="1" applyBorder="1"/>
    <xf numFmtId="0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4" fontId="15" fillId="0" borderId="1" xfId="0" applyNumberFormat="1" applyFont="1" applyBorder="1"/>
    <xf numFmtId="4" fontId="14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wrapText="1"/>
    </xf>
    <xf numFmtId="0" fontId="15" fillId="0" borderId="22" xfId="0" quotePrefix="1" applyFont="1" applyBorder="1"/>
    <xf numFmtId="0" fontId="15" fillId="0" borderId="23" xfId="0" applyFont="1" applyBorder="1"/>
    <xf numFmtId="0" fontId="15" fillId="0" borderId="24" xfId="0" quotePrefix="1" applyFont="1" applyBorder="1"/>
    <xf numFmtId="0" fontId="15" fillId="0" borderId="16" xfId="0" applyFont="1" applyBorder="1"/>
    <xf numFmtId="0" fontId="15" fillId="0" borderId="25" xfId="0" applyFont="1" applyBorder="1"/>
    <xf numFmtId="1" fontId="2" fillId="0" borderId="1" xfId="0" applyNumberFormat="1" applyFont="1" applyFill="1" applyBorder="1"/>
    <xf numFmtId="0" fontId="20" fillId="0" borderId="1" xfId="0" applyNumberFormat="1" applyFont="1" applyBorder="1" applyAlignment="1">
      <alignment horizontal="center"/>
    </xf>
    <xf numFmtId="1" fontId="20" fillId="0" borderId="14" xfId="0" applyNumberFormat="1" applyFont="1" applyBorder="1"/>
    <xf numFmtId="4" fontId="20" fillId="0" borderId="14" xfId="0" applyNumberFormat="1" applyFont="1" applyBorder="1"/>
    <xf numFmtId="0" fontId="20" fillId="0" borderId="14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center"/>
    </xf>
    <xf numFmtId="0" fontId="18" fillId="0" borderId="14" xfId="0" applyFont="1" applyBorder="1"/>
    <xf numFmtId="1" fontId="20" fillId="0" borderId="16" xfId="0" applyNumberFormat="1" applyFont="1" applyBorder="1"/>
    <xf numFmtId="1" fontId="20" fillId="0" borderId="16" xfId="0" applyNumberFormat="1" applyFont="1" applyFill="1" applyBorder="1"/>
    <xf numFmtId="4" fontId="20" fillId="0" borderId="16" xfId="0" applyNumberFormat="1" applyFont="1" applyBorder="1"/>
    <xf numFmtId="0" fontId="20" fillId="0" borderId="16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0" fontId="18" fillId="0" borderId="16" xfId="0" applyFont="1" applyBorder="1"/>
    <xf numFmtId="1" fontId="20" fillId="0" borderId="14" xfId="0" applyNumberFormat="1" applyFont="1" applyFill="1" applyBorder="1"/>
    <xf numFmtId="4" fontId="20" fillId="0" borderId="14" xfId="0" applyNumberFormat="1" applyFont="1" applyFill="1" applyBorder="1"/>
    <xf numFmtId="0" fontId="20" fillId="0" borderId="14" xfId="0" applyNumberFormat="1" applyFont="1" applyFill="1" applyBorder="1" applyAlignment="1">
      <alignment horizontal="center" vertical="center"/>
    </xf>
    <xf numFmtId="0" fontId="20" fillId="0" borderId="16" xfId="0" applyFont="1" applyFill="1" applyBorder="1"/>
    <xf numFmtId="0" fontId="20" fillId="0" borderId="16" xfId="0" applyFont="1" applyFill="1" applyBorder="1" applyAlignment="1">
      <alignment wrapText="1"/>
    </xf>
    <xf numFmtId="0" fontId="18" fillId="0" borderId="16" xfId="0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4" fontId="18" fillId="0" borderId="14" xfId="0" applyNumberFormat="1" applyFont="1" applyFill="1" applyBorder="1"/>
    <xf numFmtId="4" fontId="18" fillId="0" borderId="16" xfId="0" applyNumberFormat="1" applyFont="1" applyFill="1" applyBorder="1"/>
    <xf numFmtId="0" fontId="20" fillId="0" borderId="14" xfId="0" applyFont="1" applyFill="1" applyBorder="1"/>
    <xf numFmtId="4" fontId="18" fillId="0" borderId="26" xfId="0" applyNumberFormat="1" applyFont="1" applyFill="1" applyBorder="1"/>
    <xf numFmtId="4" fontId="16" fillId="0" borderId="0" xfId="0" applyNumberFormat="1" applyFont="1" applyFill="1" applyBorder="1"/>
    <xf numFmtId="1" fontId="20" fillId="0" borderId="11" xfId="0" applyNumberFormat="1" applyFont="1" applyBorder="1"/>
    <xf numFmtId="4" fontId="20" fillId="0" borderId="11" xfId="0" applyNumberFormat="1" applyFont="1" applyBorder="1"/>
    <xf numFmtId="0" fontId="20" fillId="0" borderId="11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/>
    </xf>
    <xf numFmtId="4" fontId="18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/>
    </xf>
    <xf numFmtId="1" fontId="20" fillId="37" borderId="1" xfId="0" applyNumberFormat="1" applyFont="1" applyFill="1" applyBorder="1" applyAlignment="1">
      <alignment horizontal="left" vertical="center"/>
    </xf>
    <xf numFmtId="0" fontId="41" fillId="0" borderId="1" xfId="0" applyFont="1" applyFill="1" applyBorder="1"/>
    <xf numFmtId="1" fontId="20" fillId="0" borderId="26" xfId="0" applyNumberFormat="1" applyFont="1" applyFill="1" applyBorder="1"/>
    <xf numFmtId="1" fontId="20" fillId="0" borderId="1" xfId="0" applyNumberFormat="1" applyFont="1" applyFill="1" applyBorder="1" applyAlignment="1">
      <alignment horizontal="right" vertical="center" wrapText="1"/>
    </xf>
    <xf numFmtId="0" fontId="20" fillId="0" borderId="11" xfId="0" applyFont="1" applyFill="1" applyBorder="1"/>
    <xf numFmtId="0" fontId="21" fillId="0" borderId="0" xfId="0" applyFont="1"/>
    <xf numFmtId="0" fontId="42" fillId="0" borderId="0" xfId="0" applyFont="1"/>
    <xf numFmtId="0" fontId="36" fillId="0" borderId="0" xfId="0" applyFont="1"/>
    <xf numFmtId="0" fontId="44" fillId="0" borderId="0" xfId="0" applyFont="1"/>
    <xf numFmtId="0" fontId="44" fillId="0" borderId="0" xfId="0" applyFont="1" applyBorder="1"/>
    <xf numFmtId="0" fontId="45" fillId="0" borderId="0" xfId="0" applyFont="1"/>
    <xf numFmtId="0" fontId="45" fillId="0" borderId="0" xfId="0" applyFont="1" applyBorder="1"/>
    <xf numFmtId="0" fontId="42" fillId="0" borderId="0" xfId="0" applyFont="1" applyBorder="1"/>
    <xf numFmtId="0" fontId="46" fillId="0" borderId="0" xfId="0" applyFont="1" applyAlignment="1">
      <alignment horizontal="center"/>
    </xf>
    <xf numFmtId="1" fontId="20" fillId="0" borderId="16" xfId="0" applyNumberFormat="1" applyFont="1" applyBorder="1" applyAlignment="1">
      <alignment wrapText="1"/>
    </xf>
    <xf numFmtId="0" fontId="47" fillId="0" borderId="0" xfId="0" applyFont="1" applyFill="1"/>
    <xf numFmtId="0" fontId="48" fillId="0" borderId="0" xfId="0" applyFont="1" applyFill="1"/>
    <xf numFmtId="0" fontId="49" fillId="0" borderId="0" xfId="0" applyFont="1" applyFill="1"/>
    <xf numFmtId="0" fontId="48" fillId="0" borderId="7" xfId="0" applyFont="1" applyFill="1" applyBorder="1"/>
    <xf numFmtId="0" fontId="50" fillId="0" borderId="0" xfId="0" applyFont="1" applyFill="1"/>
    <xf numFmtId="0" fontId="51" fillId="0" borderId="0" xfId="0" applyFont="1" applyFill="1"/>
    <xf numFmtId="0" fontId="47" fillId="0" borderId="0" xfId="0" applyFont="1" applyFill="1" applyBorder="1"/>
    <xf numFmtId="0" fontId="48" fillId="0" borderId="0" xfId="0" applyFont="1" applyFill="1" applyBorder="1"/>
    <xf numFmtId="0" fontId="50" fillId="0" borderId="0" xfId="0" applyFont="1" applyFill="1" applyBorder="1"/>
    <xf numFmtId="0" fontId="47" fillId="0" borderId="10" xfId="0" applyFont="1" applyFill="1" applyBorder="1"/>
    <xf numFmtId="0" fontId="13" fillId="0" borderId="0" xfId="0" applyFont="1" applyFill="1" applyBorder="1"/>
    <xf numFmtId="0" fontId="18" fillId="0" borderId="11" xfId="0" applyFont="1" applyBorder="1" applyAlignment="1">
      <alignment horizontal="left"/>
    </xf>
    <xf numFmtId="0" fontId="18" fillId="0" borderId="21" xfId="0" applyFont="1" applyBorder="1"/>
    <xf numFmtId="0" fontId="20" fillId="0" borderId="11" xfId="0" applyFont="1" applyFill="1" applyBorder="1" applyAlignment="1">
      <alignment wrapText="1"/>
    </xf>
    <xf numFmtId="0" fontId="20" fillId="0" borderId="11" xfId="0" applyFont="1" applyBorder="1" applyAlignment="1">
      <alignment horizontal="left" wrapText="1"/>
    </xf>
    <xf numFmtId="0" fontId="20" fillId="0" borderId="1" xfId="0" applyFont="1" applyFill="1" applyBorder="1" applyAlignment="1">
      <alignment horizontal="left" wrapText="1"/>
    </xf>
    <xf numFmtId="0" fontId="41" fillId="0" borderId="1" xfId="0" applyNumberFormat="1" applyFont="1" applyBorder="1" applyAlignment="1">
      <alignment horizontal="center" vertical="center"/>
    </xf>
    <xf numFmtId="0" fontId="43" fillId="0" borderId="0" xfId="0" applyFont="1"/>
    <xf numFmtId="0" fontId="20" fillId="0" borderId="16" xfId="0" applyFont="1" applyFill="1" applyBorder="1" applyAlignment="1">
      <alignment horizontal="left" wrapText="1"/>
    </xf>
    <xf numFmtId="4" fontId="20" fillId="0" borderId="16" xfId="0" applyNumberFormat="1" applyFont="1" applyFill="1" applyBorder="1"/>
    <xf numFmtId="0" fontId="41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20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1" fontId="20" fillId="0" borderId="15" xfId="0" applyNumberFormat="1" applyFont="1" applyFill="1" applyBorder="1"/>
    <xf numFmtId="0" fontId="43" fillId="0" borderId="0" xfId="0" applyFont="1" applyBorder="1"/>
    <xf numFmtId="0" fontId="20" fillId="0" borderId="14" xfId="0" applyFont="1" applyBorder="1" applyAlignment="1">
      <alignment horizontal="left" wrapText="1"/>
    </xf>
    <xf numFmtId="0" fontId="54" fillId="0" borderId="9" xfId="0" applyFont="1" applyBorder="1"/>
    <xf numFmtId="0" fontId="54" fillId="0" borderId="1" xfId="0" applyFont="1" applyBorder="1"/>
    <xf numFmtId="0" fontId="54" fillId="0" borderId="1" xfId="0" applyNumberFormat="1" applyFont="1" applyBorder="1" applyAlignment="1">
      <alignment horizontal="center" vertical="center"/>
    </xf>
    <xf numFmtId="4" fontId="54" fillId="0" borderId="1" xfId="0" applyNumberFormat="1" applyFont="1" applyBorder="1"/>
    <xf numFmtId="0" fontId="51" fillId="0" borderId="0" xfId="0" applyFont="1" applyFill="1" applyBorder="1"/>
    <xf numFmtId="0" fontId="53" fillId="0" borderId="16" xfId="0" applyNumberFormat="1" applyFont="1" applyBorder="1" applyAlignment="1">
      <alignment horizontal="center" vertical="center"/>
    </xf>
    <xf numFmtId="0" fontId="41" fillId="0" borderId="16" xfId="0" applyFont="1" applyBorder="1"/>
    <xf numFmtId="0" fontId="41" fillId="0" borderId="16" xfId="0" applyFont="1" applyBorder="1" applyAlignment="1">
      <alignment horizontal="center"/>
    </xf>
    <xf numFmtId="0" fontId="20" fillId="0" borderId="14" xfId="0" applyFont="1" applyBorder="1"/>
    <xf numFmtId="1" fontId="22" fillId="0" borderId="14" xfId="0" applyNumberFormat="1" applyFont="1" applyFill="1" applyBorder="1" applyAlignment="1">
      <alignment horizontal="right" wrapText="1"/>
    </xf>
    <xf numFmtId="4" fontId="22" fillId="0" borderId="14" xfId="0" applyNumberFormat="1" applyFont="1" applyBorder="1"/>
    <xf numFmtId="0" fontId="22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4" fontId="41" fillId="0" borderId="16" xfId="0" applyNumberFormat="1" applyFont="1" applyBorder="1"/>
    <xf numFmtId="0" fontId="41" fillId="0" borderId="4" xfId="0" applyFont="1" applyBorder="1"/>
    <xf numFmtId="0" fontId="41" fillId="0" borderId="11" xfId="0" applyFont="1" applyBorder="1"/>
    <xf numFmtId="4" fontId="41" fillId="0" borderId="11" xfId="0" applyNumberFormat="1" applyFont="1" applyBorder="1"/>
    <xf numFmtId="0" fontId="41" fillId="0" borderId="11" xfId="0" applyNumberFormat="1" applyFont="1" applyBorder="1" applyAlignment="1">
      <alignment horizontal="center" vertical="center"/>
    </xf>
    <xf numFmtId="0" fontId="41" fillId="0" borderId="11" xfId="0" applyFont="1" applyBorder="1" applyAlignment="1">
      <alignment horizontal="center"/>
    </xf>
    <xf numFmtId="0" fontId="20" fillId="0" borderId="0" xfId="0" applyFont="1" applyBorder="1"/>
    <xf numFmtId="0" fontId="49" fillId="0" borderId="0" xfId="0" applyFont="1" applyFill="1" applyBorder="1"/>
    <xf numFmtId="0" fontId="52" fillId="0" borderId="0" xfId="0" applyFont="1" applyFill="1" applyBorder="1"/>
    <xf numFmtId="0" fontId="18" fillId="0" borderId="11" xfId="0" applyFont="1" applyBorder="1"/>
    <xf numFmtId="0" fontId="47" fillId="0" borderId="7" xfId="0" applyFont="1" applyFill="1" applyBorder="1"/>
    <xf numFmtId="0" fontId="42" fillId="0" borderId="7" xfId="0" applyFont="1" applyBorder="1"/>
    <xf numFmtId="0" fontId="41" fillId="0" borderId="14" xfId="0" applyFont="1" applyFill="1" applyBorder="1"/>
    <xf numFmtId="1" fontId="21" fillId="0" borderId="14" xfId="0" applyNumberFormat="1" applyFont="1" applyFill="1" applyBorder="1" applyAlignment="1">
      <alignment horizontal="right"/>
    </xf>
    <xf numFmtId="4" fontId="21" fillId="0" borderId="14" xfId="0" applyNumberFormat="1" applyFont="1" applyFill="1" applyBorder="1"/>
    <xf numFmtId="0" fontId="54" fillId="0" borderId="14" xfId="0" applyFont="1" applyBorder="1"/>
    <xf numFmtId="4" fontId="54" fillId="0" borderId="14" xfId="0" applyNumberFormat="1" applyFont="1" applyBorder="1"/>
    <xf numFmtId="0" fontId="54" fillId="0" borderId="14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17" fillId="0" borderId="3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" fillId="0" borderId="1" xfId="0" applyFont="1" applyBorder="1"/>
    <xf numFmtId="0" fontId="55" fillId="0" borderId="0" xfId="0" applyFont="1"/>
    <xf numFmtId="0" fontId="18" fillId="0" borderId="1" xfId="0" applyFont="1" applyBorder="1" applyAlignment="1">
      <alignment shrinkToFit="1"/>
    </xf>
    <xf numFmtId="0" fontId="3" fillId="0" borderId="0" xfId="0" applyNumberFormat="1" applyFont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11" xfId="0" applyFont="1" applyBorder="1"/>
    <xf numFmtId="0" fontId="15" fillId="0" borderId="3" xfId="0" applyFont="1" applyBorder="1"/>
    <xf numFmtId="0" fontId="15" fillId="0" borderId="39" xfId="0" quotePrefix="1" applyFont="1" applyBorder="1"/>
    <xf numFmtId="0" fontId="15" fillId="0" borderId="40" xfId="0" applyFont="1" applyBorder="1"/>
    <xf numFmtId="0" fontId="15" fillId="0" borderId="14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56" fillId="0" borderId="11" xfId="0" applyFont="1" applyBorder="1"/>
    <xf numFmtId="0" fontId="15" fillId="0" borderId="0" xfId="0" applyFont="1" applyBorder="1"/>
    <xf numFmtId="0" fontId="17" fillId="0" borderId="12" xfId="0" applyFont="1" applyBorder="1" applyAlignment="1">
      <alignment shrinkToFit="1"/>
    </xf>
    <xf numFmtId="4" fontId="5" fillId="0" borderId="15" xfId="0" applyNumberFormat="1" applyFont="1" applyBorder="1"/>
    <xf numFmtId="4" fontId="5" fillId="0" borderId="0" xfId="0" applyNumberFormat="1" applyFont="1" applyBorder="1"/>
    <xf numFmtId="4" fontId="5" fillId="0" borderId="1" xfId="0" applyNumberFormat="1" applyFont="1" applyBorder="1"/>
    <xf numFmtId="0" fontId="56" fillId="0" borderId="15" xfId="0" applyFont="1" applyBorder="1"/>
    <xf numFmtId="0" fontId="1" fillId="0" borderId="0" xfId="0" applyFont="1" applyBorder="1"/>
    <xf numFmtId="0" fontId="36" fillId="0" borderId="0" xfId="0" applyFont="1" applyBorder="1"/>
    <xf numFmtId="0" fontId="54" fillId="0" borderId="26" xfId="0" applyFont="1" applyBorder="1"/>
    <xf numFmtId="4" fontId="54" fillId="0" borderId="26" xfId="0" applyNumberFormat="1" applyFont="1" applyBorder="1"/>
    <xf numFmtId="0" fontId="54" fillId="0" borderId="26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21" fillId="0" borderId="36" xfId="0" applyFont="1" applyBorder="1"/>
    <xf numFmtId="4" fontId="46" fillId="0" borderId="9" xfId="0" applyNumberFormat="1" applyFont="1" applyBorder="1"/>
    <xf numFmtId="4" fontId="46" fillId="0" borderId="6" xfId="0" applyNumberFormat="1" applyFont="1" applyBorder="1"/>
    <xf numFmtId="4" fontId="6" fillId="0" borderId="17" xfId="0" applyNumberFormat="1" applyFont="1" applyBorder="1"/>
    <xf numFmtId="0" fontId="3" fillId="0" borderId="41" xfId="0" applyNumberFormat="1" applyFont="1" applyBorder="1" applyAlignment="1">
      <alignment horizontal="center" vertical="center"/>
    </xf>
    <xf numFmtId="0" fontId="21" fillId="0" borderId="0" xfId="0" applyFont="1" applyBorder="1"/>
    <xf numFmtId="0" fontId="15" fillId="0" borderId="8" xfId="0" applyFont="1" applyBorder="1" applyAlignment="1">
      <alignment horizontal="center"/>
    </xf>
    <xf numFmtId="4" fontId="21" fillId="0" borderId="23" xfId="0" applyNumberFormat="1" applyFont="1" applyFill="1" applyBorder="1"/>
    <xf numFmtId="0" fontId="47" fillId="0" borderId="17" xfId="0" applyFont="1" applyBorder="1" applyAlignment="1">
      <alignment horizontal="right"/>
    </xf>
    <xf numFmtId="0" fontId="17" fillId="0" borderId="37" xfId="0" applyFont="1" applyBorder="1" applyAlignment="1">
      <alignment vertical="center"/>
    </xf>
    <xf numFmtId="0" fontId="18" fillId="0" borderId="15" xfId="0" applyFont="1" applyBorder="1"/>
    <xf numFmtId="0" fontId="0" fillId="12" borderId="1" xfId="0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wrapText="1"/>
    </xf>
    <xf numFmtId="0" fontId="6" fillId="9" borderId="11" xfId="0" applyFont="1" applyFill="1" applyBorder="1" applyAlignment="1">
      <alignment horizontal="center" wrapText="1"/>
    </xf>
    <xf numFmtId="0" fontId="6" fillId="9" borderId="15" xfId="0" applyFont="1" applyFill="1" applyBorder="1" applyAlignment="1">
      <alignment horizontal="center" wrapText="1"/>
    </xf>
    <xf numFmtId="0" fontId="0" fillId="9" borderId="11" xfId="0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6" fillId="12" borderId="11" xfId="0" applyFont="1" applyFill="1" applyBorder="1" applyAlignment="1">
      <alignment horizontal="center" wrapText="1"/>
    </xf>
    <xf numFmtId="0" fontId="6" fillId="12" borderId="15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4" fontId="7" fillId="9" borderId="15" xfId="0" applyNumberFormat="1" applyFont="1" applyFill="1" applyBorder="1" applyAlignment="1">
      <alignment horizontal="right" wrapText="1"/>
    </xf>
    <xf numFmtId="4" fontId="7" fillId="9" borderId="14" xfId="0" applyNumberFormat="1" applyFont="1" applyFill="1" applyBorder="1" applyAlignment="1">
      <alignment horizontal="right" wrapText="1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" fontId="0" fillId="11" borderId="1" xfId="0" applyNumberFormat="1" applyFill="1" applyBorder="1" applyAlignment="1">
      <alignment horizontal="right"/>
    </xf>
    <xf numFmtId="0" fontId="0" fillId="11" borderId="1" xfId="0" applyFill="1" applyBorder="1" applyAlignment="1">
      <alignment horizontal="center"/>
    </xf>
    <xf numFmtId="4" fontId="0" fillId="9" borderId="15" xfId="0" applyNumberFormat="1" applyFill="1" applyBorder="1" applyAlignment="1">
      <alignment horizontal="right"/>
    </xf>
    <xf numFmtId="4" fontId="0" fillId="9" borderId="14" xfId="0" applyNumberFormat="1" applyFill="1" applyBorder="1" applyAlignment="1">
      <alignment horizontal="right"/>
    </xf>
    <xf numFmtId="4" fontId="0" fillId="11" borderId="11" xfId="0" applyNumberFormat="1" applyFill="1" applyBorder="1" applyAlignment="1">
      <alignment horizontal="right"/>
    </xf>
    <xf numFmtId="4" fontId="0" fillId="11" borderId="14" xfId="0" applyNumberFormat="1" applyFill="1" applyBorder="1" applyAlignment="1">
      <alignment horizontal="right"/>
    </xf>
    <xf numFmtId="4" fontId="0" fillId="0" borderId="0" xfId="0" applyNumberForma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4" fontId="0" fillId="0" borderId="3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1" fontId="12" fillId="0" borderId="9" xfId="0" applyNumberFormat="1" applyFont="1" applyBorder="1" applyAlignment="1">
      <alignment horizontal="left"/>
    </xf>
    <xf numFmtId="1" fontId="12" fillId="0" borderId="10" xfId="0" applyNumberFormat="1" applyFont="1" applyBorder="1" applyAlignment="1">
      <alignment horizontal="left"/>
    </xf>
    <xf numFmtId="1" fontId="12" fillId="0" borderId="2" xfId="0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1" fontId="12" fillId="0" borderId="9" xfId="0" applyNumberFormat="1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left" wrapText="1"/>
    </xf>
    <xf numFmtId="1" fontId="12" fillId="0" borderId="10" xfId="0" applyNumberFormat="1" applyFont="1" applyBorder="1" applyAlignment="1">
      <alignment horizontal="left" wrapText="1"/>
    </xf>
    <xf numFmtId="1" fontId="12" fillId="0" borderId="2" xfId="0" applyNumberFormat="1" applyFont="1" applyBorder="1" applyAlignment="1">
      <alignment horizontal="left" wrapText="1"/>
    </xf>
    <xf numFmtId="0" fontId="57" fillId="0" borderId="4" xfId="0" applyFont="1" applyBorder="1" applyAlignment="1">
      <alignment horizontal="center" shrinkToFit="1"/>
    </xf>
    <xf numFmtId="0" fontId="57" fillId="0" borderId="5" xfId="0" applyFont="1" applyBorder="1" applyAlignment="1">
      <alignment horizontal="center" shrinkToFit="1"/>
    </xf>
    <xf numFmtId="0" fontId="43" fillId="0" borderId="0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23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4" fontId="15" fillId="0" borderId="13" xfId="0" applyNumberFormat="1" applyFon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8" xfId="0" applyBorder="1" applyAlignment="1">
      <alignment horizontal="right"/>
    </xf>
    <xf numFmtId="1" fontId="19" fillId="0" borderId="9" xfId="0" applyNumberFormat="1" applyFont="1" applyBorder="1" applyAlignment="1">
      <alignment horizontal="center" vertical="center" wrapText="1"/>
    </xf>
    <xf numFmtId="1" fontId="19" fillId="0" borderId="2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1" fontId="19" fillId="0" borderId="9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3</xdr:row>
      <xdr:rowOff>0</xdr:rowOff>
    </xdr:from>
    <xdr:to>
      <xdr:col>7</xdr:col>
      <xdr:colOff>180974</xdr:colOff>
      <xdr:row>15</xdr:row>
      <xdr:rowOff>171450</xdr:rowOff>
    </xdr:to>
    <xdr:sp macro="" textlink="">
      <xdr:nvSpPr>
        <xdr:cNvPr id="3" name="Nawias klamrowy zamykający 2"/>
        <xdr:cNvSpPr/>
      </xdr:nvSpPr>
      <xdr:spPr>
        <a:xfrm>
          <a:off x="8039099" y="695325"/>
          <a:ext cx="123825" cy="29432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pl-PL"/>
        </a:p>
      </xdr:txBody>
    </xdr:sp>
    <xdr:clientData/>
  </xdr:twoCellAnchor>
  <xdr:twoCellAnchor>
    <xdr:from>
      <xdr:col>7</xdr:col>
      <xdr:colOff>38098</xdr:colOff>
      <xdr:row>16</xdr:row>
      <xdr:rowOff>0</xdr:rowOff>
    </xdr:from>
    <xdr:to>
      <xdr:col>7</xdr:col>
      <xdr:colOff>83817</xdr:colOff>
      <xdr:row>22</xdr:row>
      <xdr:rowOff>0</xdr:rowOff>
    </xdr:to>
    <xdr:sp macro="" textlink="">
      <xdr:nvSpPr>
        <xdr:cNvPr id="4" name="Nawias klamrowy zamykający 3"/>
        <xdr:cNvSpPr/>
      </xdr:nvSpPr>
      <xdr:spPr>
        <a:xfrm>
          <a:off x="6219823" y="2933700"/>
          <a:ext cx="45719" cy="762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pl-PL"/>
        </a:p>
      </xdr:txBody>
    </xdr:sp>
    <xdr:clientData/>
  </xdr:twoCellAnchor>
  <xdr:twoCellAnchor>
    <xdr:from>
      <xdr:col>7</xdr:col>
      <xdr:colOff>49531</xdr:colOff>
      <xdr:row>22</xdr:row>
      <xdr:rowOff>0</xdr:rowOff>
    </xdr:from>
    <xdr:to>
      <xdr:col>7</xdr:col>
      <xdr:colOff>95250</xdr:colOff>
      <xdr:row>26</xdr:row>
      <xdr:rowOff>0</xdr:rowOff>
    </xdr:to>
    <xdr:sp macro="" textlink="">
      <xdr:nvSpPr>
        <xdr:cNvPr id="5" name="Nawias klamrowy zamykający 4"/>
        <xdr:cNvSpPr/>
      </xdr:nvSpPr>
      <xdr:spPr>
        <a:xfrm>
          <a:off x="6231256" y="3695700"/>
          <a:ext cx="45719" cy="571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pl-PL"/>
        </a:p>
      </xdr:txBody>
    </xdr:sp>
    <xdr:clientData/>
  </xdr:twoCellAnchor>
  <xdr:twoCellAnchor>
    <xdr:from>
      <xdr:col>7</xdr:col>
      <xdr:colOff>57150</xdr:colOff>
      <xdr:row>26</xdr:row>
      <xdr:rowOff>0</xdr:rowOff>
    </xdr:from>
    <xdr:to>
      <xdr:col>7</xdr:col>
      <xdr:colOff>123825</xdr:colOff>
      <xdr:row>77</xdr:row>
      <xdr:rowOff>28575</xdr:rowOff>
    </xdr:to>
    <xdr:sp macro="" textlink="">
      <xdr:nvSpPr>
        <xdr:cNvPr id="6" name="Nawias klamrowy zamykający 5"/>
        <xdr:cNvSpPr/>
      </xdr:nvSpPr>
      <xdr:spPr>
        <a:xfrm>
          <a:off x="6238875" y="6200775"/>
          <a:ext cx="66675" cy="70294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pl-PL"/>
        </a:p>
      </xdr:txBody>
    </xdr:sp>
    <xdr:clientData/>
  </xdr:twoCellAnchor>
  <xdr:twoCellAnchor>
    <xdr:from>
      <xdr:col>7</xdr:col>
      <xdr:colOff>66673</xdr:colOff>
      <xdr:row>77</xdr:row>
      <xdr:rowOff>9526</xdr:rowOff>
    </xdr:from>
    <xdr:to>
      <xdr:col>7</xdr:col>
      <xdr:colOff>112392</xdr:colOff>
      <xdr:row>126</xdr:row>
      <xdr:rowOff>9525</xdr:rowOff>
    </xdr:to>
    <xdr:sp macro="" textlink="">
      <xdr:nvSpPr>
        <xdr:cNvPr id="7" name="Nawias klamrowy zamykający 6"/>
        <xdr:cNvSpPr/>
      </xdr:nvSpPr>
      <xdr:spPr>
        <a:xfrm>
          <a:off x="8048623" y="13230226"/>
          <a:ext cx="45719" cy="93344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pl-P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</xdr:colOff>
      <xdr:row>63</xdr:row>
      <xdr:rowOff>0</xdr:rowOff>
    </xdr:from>
    <xdr:to>
      <xdr:col>5</xdr:col>
      <xdr:colOff>95249</xdr:colOff>
      <xdr:row>106</xdr:row>
      <xdr:rowOff>0</xdr:rowOff>
    </xdr:to>
    <xdr:sp macro="" textlink="">
      <xdr:nvSpPr>
        <xdr:cNvPr id="6" name="Nawias klamrowy zamykający 5"/>
        <xdr:cNvSpPr/>
      </xdr:nvSpPr>
      <xdr:spPr>
        <a:xfrm>
          <a:off x="5478780" y="10296525"/>
          <a:ext cx="45719" cy="74676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pl-PL"/>
        </a:p>
      </xdr:txBody>
    </xdr:sp>
    <xdr:clientData/>
  </xdr:twoCellAnchor>
  <xdr:twoCellAnchor>
    <xdr:from>
      <xdr:col>5</xdr:col>
      <xdr:colOff>38100</xdr:colOff>
      <xdr:row>18</xdr:row>
      <xdr:rowOff>19050</xdr:rowOff>
    </xdr:from>
    <xdr:to>
      <xdr:col>5</xdr:col>
      <xdr:colOff>83819</xdr:colOff>
      <xdr:row>61</xdr:row>
      <xdr:rowOff>0</xdr:rowOff>
    </xdr:to>
    <xdr:sp macro="" textlink="">
      <xdr:nvSpPr>
        <xdr:cNvPr id="7" name="Nawias klamrowy zamykający 6"/>
        <xdr:cNvSpPr/>
      </xdr:nvSpPr>
      <xdr:spPr>
        <a:xfrm>
          <a:off x="5467350" y="3524250"/>
          <a:ext cx="45719" cy="6543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pl-PL"/>
        </a:p>
      </xdr:txBody>
    </xdr:sp>
    <xdr:clientData/>
  </xdr:twoCellAnchor>
  <xdr:twoCellAnchor>
    <xdr:from>
      <xdr:col>5</xdr:col>
      <xdr:colOff>95250</xdr:colOff>
      <xdr:row>3</xdr:row>
      <xdr:rowOff>19050</xdr:rowOff>
    </xdr:from>
    <xdr:to>
      <xdr:col>5</xdr:col>
      <xdr:colOff>140969</xdr:colOff>
      <xdr:row>11</xdr:row>
      <xdr:rowOff>180975</xdr:rowOff>
    </xdr:to>
    <xdr:sp macro="" textlink="">
      <xdr:nvSpPr>
        <xdr:cNvPr id="8" name="Nawias klamrowy zamykający 7"/>
        <xdr:cNvSpPr/>
      </xdr:nvSpPr>
      <xdr:spPr>
        <a:xfrm>
          <a:off x="5524500" y="895350"/>
          <a:ext cx="45719" cy="14382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5</xdr:col>
      <xdr:colOff>95250</xdr:colOff>
      <xdr:row>12</xdr:row>
      <xdr:rowOff>0</xdr:rowOff>
    </xdr:from>
    <xdr:to>
      <xdr:col>5</xdr:col>
      <xdr:colOff>140969</xdr:colOff>
      <xdr:row>17</xdr:row>
      <xdr:rowOff>190500</xdr:rowOff>
    </xdr:to>
    <xdr:sp macro="" textlink="">
      <xdr:nvSpPr>
        <xdr:cNvPr id="9" name="Nawias klamrowy zamykający 8"/>
        <xdr:cNvSpPr/>
      </xdr:nvSpPr>
      <xdr:spPr>
        <a:xfrm>
          <a:off x="5524500" y="2343150"/>
          <a:ext cx="45719" cy="1152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B4" workbookViewId="0">
      <selection activeCell="F22" sqref="F22"/>
    </sheetView>
  </sheetViews>
  <sheetFormatPr defaultRowHeight="14.25"/>
  <cols>
    <col min="3" max="3" width="15.375" customWidth="1"/>
    <col min="4" max="4" width="15.5" style="1" customWidth="1"/>
    <col min="5" max="5" width="13.75" customWidth="1"/>
    <col min="6" max="6" width="14.125" customWidth="1"/>
    <col min="7" max="7" width="11.375" customWidth="1"/>
    <col min="8" max="8" width="9.75" customWidth="1"/>
    <col min="9" max="9" width="13" customWidth="1"/>
  </cols>
  <sheetData>
    <row r="1" spans="1:11" ht="15">
      <c r="A1" s="359" t="s">
        <v>82</v>
      </c>
      <c r="B1" s="359"/>
      <c r="C1" s="359"/>
      <c r="D1" s="359"/>
      <c r="E1" s="5"/>
      <c r="F1" s="5"/>
      <c r="G1" s="5"/>
      <c r="H1" s="5"/>
      <c r="I1" s="5"/>
      <c r="J1" s="5"/>
    </row>
    <row r="2" spans="1:11" ht="15">
      <c r="A2" s="359"/>
      <c r="B2" s="359"/>
      <c r="C2" s="359"/>
      <c r="D2" s="359"/>
      <c r="E2" s="5"/>
      <c r="F2" s="5"/>
      <c r="G2" s="5"/>
      <c r="H2" s="5"/>
      <c r="I2" s="5"/>
      <c r="J2" s="5"/>
    </row>
    <row r="3" spans="1:11" ht="15">
      <c r="A3" s="27"/>
      <c r="B3" s="27"/>
      <c r="C3" s="27"/>
      <c r="D3" s="27"/>
      <c r="E3" s="5"/>
      <c r="F3" s="5"/>
      <c r="G3" s="5"/>
      <c r="H3" s="5"/>
      <c r="I3" s="5"/>
      <c r="J3" s="5"/>
    </row>
    <row r="4" spans="1:11" ht="15" customHeight="1">
      <c r="A4" s="362" t="s">
        <v>59</v>
      </c>
      <c r="B4" s="363"/>
      <c r="C4" s="364"/>
      <c r="D4" s="78"/>
      <c r="E4" s="368" t="s">
        <v>84</v>
      </c>
      <c r="F4" s="369"/>
      <c r="G4" s="352" t="s">
        <v>121</v>
      </c>
      <c r="H4" s="354" t="s">
        <v>120</v>
      </c>
      <c r="I4" s="357" t="s">
        <v>122</v>
      </c>
      <c r="J4" s="351" t="s">
        <v>119</v>
      </c>
      <c r="K4" s="350" t="s">
        <v>120</v>
      </c>
    </row>
    <row r="5" spans="1:11" ht="14.25" customHeight="1">
      <c r="A5" s="365"/>
      <c r="B5" s="366"/>
      <c r="C5" s="367"/>
      <c r="D5" s="360">
        <v>246643.61</v>
      </c>
      <c r="E5" s="36" t="s">
        <v>85</v>
      </c>
      <c r="F5" s="36" t="s">
        <v>86</v>
      </c>
      <c r="G5" s="353"/>
      <c r="H5" s="355"/>
      <c r="I5" s="358"/>
      <c r="J5" s="351"/>
      <c r="K5" s="350"/>
    </row>
    <row r="6" spans="1:11" ht="15.75" customHeight="1">
      <c r="A6" s="28"/>
      <c r="B6" s="29"/>
      <c r="C6" s="29"/>
      <c r="D6" s="361"/>
      <c r="E6" s="34">
        <f>E8+E9+E13</f>
        <v>17415.07</v>
      </c>
      <c r="F6" s="34">
        <f>SUM(F8:F13)</f>
        <v>229228.54</v>
      </c>
      <c r="G6" s="79">
        <v>1187.94</v>
      </c>
      <c r="H6" s="356"/>
      <c r="I6" s="87">
        <v>66963</v>
      </c>
      <c r="J6" s="88">
        <v>322.52</v>
      </c>
      <c r="K6" s="350"/>
    </row>
    <row r="7" spans="1:11">
      <c r="A7" s="30" t="s">
        <v>60</v>
      </c>
      <c r="B7" s="3"/>
      <c r="C7" s="31"/>
      <c r="D7" s="372">
        <v>114628.75</v>
      </c>
      <c r="E7" s="32"/>
      <c r="F7" s="32"/>
      <c r="G7" s="80"/>
      <c r="H7" s="81"/>
      <c r="I7" s="89"/>
      <c r="J7" s="90"/>
      <c r="K7" s="90"/>
    </row>
    <row r="8" spans="1:11">
      <c r="A8" s="10" t="s">
        <v>61</v>
      </c>
      <c r="B8" s="11"/>
      <c r="C8" s="12"/>
      <c r="D8" s="373"/>
      <c r="E8" s="33">
        <v>6689.33</v>
      </c>
      <c r="F8" s="33">
        <f>D7-E8</f>
        <v>107939.42</v>
      </c>
      <c r="G8" s="82">
        <f>D7/D5*G6</f>
        <v>552.10056840718482</v>
      </c>
      <c r="H8" s="83" t="s">
        <v>124</v>
      </c>
      <c r="I8" s="91" t="s">
        <v>83</v>
      </c>
      <c r="J8" s="92"/>
      <c r="K8" s="92"/>
    </row>
    <row r="9" spans="1:11">
      <c r="A9" s="14" t="s">
        <v>62</v>
      </c>
      <c r="B9" s="15"/>
      <c r="C9" s="4"/>
      <c r="D9" s="50">
        <v>87941.21</v>
      </c>
      <c r="E9" s="13">
        <v>4548.6899999999996</v>
      </c>
      <c r="F9" s="33">
        <v>83392.52</v>
      </c>
      <c r="G9" s="82">
        <f>D9/D5*G6</f>
        <v>423.56208217760036</v>
      </c>
      <c r="H9" s="83" t="s">
        <v>125</v>
      </c>
      <c r="I9" s="64" t="s">
        <v>83</v>
      </c>
      <c r="J9" s="93"/>
      <c r="K9" s="93"/>
    </row>
    <row r="10" spans="1:11">
      <c r="A10" s="14" t="s">
        <v>63</v>
      </c>
      <c r="B10" s="15"/>
      <c r="C10" s="4"/>
      <c r="D10" s="50">
        <v>20717.62</v>
      </c>
      <c r="E10" s="35" t="s">
        <v>83</v>
      </c>
      <c r="F10" s="33">
        <v>20717.62</v>
      </c>
      <c r="G10" s="82">
        <v>99.79</v>
      </c>
      <c r="H10" s="83" t="s">
        <v>126</v>
      </c>
      <c r="I10" s="64" t="s">
        <v>83</v>
      </c>
      <c r="J10" s="93"/>
      <c r="K10" s="93"/>
    </row>
    <row r="11" spans="1:11">
      <c r="A11" s="14" t="s">
        <v>64</v>
      </c>
      <c r="B11" s="15"/>
      <c r="C11" s="4"/>
      <c r="D11" s="50">
        <v>4978.26</v>
      </c>
      <c r="E11" s="35" t="s">
        <v>83</v>
      </c>
      <c r="F11" s="33">
        <v>4978.26</v>
      </c>
      <c r="G11" s="82">
        <f>D11/D5*G6</f>
        <v>23.977406851935068</v>
      </c>
      <c r="H11" s="83" t="s">
        <v>128</v>
      </c>
      <c r="I11" s="63">
        <v>66963</v>
      </c>
      <c r="J11" s="93">
        <v>322.52</v>
      </c>
      <c r="K11" s="93" t="s">
        <v>128</v>
      </c>
    </row>
    <row r="12" spans="1:11">
      <c r="A12" s="14" t="s">
        <v>65</v>
      </c>
      <c r="B12" s="15"/>
      <c r="C12" s="4"/>
      <c r="D12" s="50">
        <v>8612.43</v>
      </c>
      <c r="E12" s="35" t="s">
        <v>83</v>
      </c>
      <c r="F12" s="33">
        <v>8612.43</v>
      </c>
      <c r="G12" s="82">
        <f>D12/D5*G6</f>
        <v>41.481107474059442</v>
      </c>
      <c r="H12" s="83" t="s">
        <v>127</v>
      </c>
      <c r="I12" s="64" t="s">
        <v>83</v>
      </c>
      <c r="J12" s="93"/>
      <c r="K12" s="93"/>
    </row>
    <row r="13" spans="1:11">
      <c r="A13" s="14" t="s">
        <v>66</v>
      </c>
      <c r="B13" s="15"/>
      <c r="C13" s="4"/>
      <c r="D13" s="50">
        <v>9765.34</v>
      </c>
      <c r="E13" s="13">
        <v>6177.05</v>
      </c>
      <c r="F13" s="33">
        <f>D13-E13</f>
        <v>3588.29</v>
      </c>
      <c r="G13" s="82">
        <f>D13/D5*G6</f>
        <v>47.03400992063002</v>
      </c>
      <c r="H13" s="83" t="s">
        <v>124</v>
      </c>
      <c r="I13" s="64" t="s">
        <v>83</v>
      </c>
      <c r="J13" s="93"/>
      <c r="K13" s="93"/>
    </row>
    <row r="16" spans="1:11" ht="15.75">
      <c r="A16" s="16" t="s">
        <v>67</v>
      </c>
      <c r="B16" s="17"/>
      <c r="C16" s="18"/>
      <c r="D16" s="54">
        <f>SUM(D17:D22)</f>
        <v>145657.47999999998</v>
      </c>
      <c r="E16" s="84">
        <v>701.54</v>
      </c>
      <c r="F16" s="94" t="s">
        <v>116</v>
      </c>
      <c r="G16" s="77"/>
      <c r="H16" s="77"/>
    </row>
    <row r="17" spans="1:8">
      <c r="A17" s="7" t="s">
        <v>60</v>
      </c>
      <c r="B17" s="8"/>
      <c r="C17" s="9"/>
      <c r="D17" s="374">
        <v>83504.2</v>
      </c>
      <c r="E17" s="370">
        <v>402.18</v>
      </c>
      <c r="F17" s="371" t="s">
        <v>124</v>
      </c>
      <c r="G17" s="77"/>
      <c r="H17" s="77"/>
    </row>
    <row r="18" spans="1:8">
      <c r="A18" s="10" t="s">
        <v>61</v>
      </c>
      <c r="B18" s="11"/>
      <c r="C18" s="12"/>
      <c r="D18" s="375"/>
      <c r="E18" s="370"/>
      <c r="F18" s="371"/>
      <c r="G18" s="77"/>
      <c r="H18" s="77"/>
    </row>
    <row r="19" spans="1:8">
      <c r="A19" s="14" t="s">
        <v>62</v>
      </c>
      <c r="B19" s="15"/>
      <c r="C19" s="4"/>
      <c r="D19" s="86">
        <v>41084.85</v>
      </c>
      <c r="E19" s="95">
        <f>D19/D16*E16</f>
        <v>197.87974959473416</v>
      </c>
      <c r="F19" s="94" t="s">
        <v>125</v>
      </c>
      <c r="G19" s="77"/>
      <c r="H19" s="77"/>
    </row>
    <row r="20" spans="1:8">
      <c r="A20" s="14" t="s">
        <v>63</v>
      </c>
      <c r="B20" s="15"/>
      <c r="C20" s="4"/>
      <c r="D20" s="86">
        <v>16223.43</v>
      </c>
      <c r="E20" s="95">
        <f>D20/D16*E16</f>
        <v>78.138006247258986</v>
      </c>
      <c r="F20" s="94" t="s">
        <v>126</v>
      </c>
      <c r="G20" s="77"/>
      <c r="H20" s="77"/>
    </row>
    <row r="21" spans="1:8">
      <c r="A21" s="14" t="s">
        <v>64</v>
      </c>
      <c r="B21" s="15"/>
      <c r="C21" s="4"/>
      <c r="D21" s="86">
        <v>579</v>
      </c>
      <c r="E21" s="95">
        <f>D21/D16*E16</f>
        <v>2.7886769701082295</v>
      </c>
      <c r="F21" s="94" t="s">
        <v>128</v>
      </c>
      <c r="G21" s="77"/>
      <c r="H21" s="77"/>
    </row>
    <row r="22" spans="1:8">
      <c r="A22" s="14" t="s">
        <v>65</v>
      </c>
      <c r="B22" s="15"/>
      <c r="C22" s="4"/>
      <c r="D22" s="86">
        <v>4266</v>
      </c>
      <c r="E22" s="95">
        <f>D22/D16*E16</f>
        <v>20.546625137274106</v>
      </c>
      <c r="F22" s="94" t="s">
        <v>127</v>
      </c>
      <c r="G22" s="77"/>
      <c r="H22" s="77"/>
    </row>
    <row r="23" spans="1:8">
      <c r="A23" s="14" t="s">
        <v>66</v>
      </c>
      <c r="B23" s="15"/>
      <c r="C23" s="4"/>
      <c r="D23" s="86">
        <v>0</v>
      </c>
      <c r="E23" s="95">
        <v>0</v>
      </c>
      <c r="F23" s="94" t="s">
        <v>83</v>
      </c>
      <c r="G23" s="77"/>
      <c r="H23" s="77"/>
    </row>
    <row r="25" spans="1:8">
      <c r="D25" s="35" t="s">
        <v>123</v>
      </c>
      <c r="E25" s="76" t="s">
        <v>119</v>
      </c>
    </row>
    <row r="26" spans="1:8">
      <c r="D26" s="13">
        <v>145657</v>
      </c>
      <c r="E26" s="13">
        <f>D26/D30*E30</f>
        <v>701.54417839015991</v>
      </c>
      <c r="F26" s="1"/>
      <c r="G26" s="1"/>
      <c r="H26" s="1"/>
    </row>
    <row r="27" spans="1:8">
      <c r="D27" s="13">
        <v>229228</v>
      </c>
      <c r="E27" s="13">
        <f>D27/D30*E30</f>
        <v>1104.0565776036824</v>
      </c>
      <c r="F27" s="1"/>
      <c r="G27" s="1"/>
      <c r="H27" s="1"/>
    </row>
    <row r="28" spans="1:8">
      <c r="D28" s="13">
        <v>17415</v>
      </c>
      <c r="E28" s="13">
        <f>D28/D30*E30</f>
        <v>83.877821640323731</v>
      </c>
      <c r="F28" s="1"/>
      <c r="G28" s="1"/>
      <c r="H28" s="1"/>
    </row>
    <row r="29" spans="1:8">
      <c r="D29" s="13">
        <v>66963</v>
      </c>
      <c r="E29" s="13">
        <f>D29/D30*E30</f>
        <v>322.52142236583393</v>
      </c>
      <c r="F29" s="1"/>
      <c r="G29" s="1"/>
      <c r="H29" s="1"/>
    </row>
    <row r="30" spans="1:8" ht="15">
      <c r="D30" s="6">
        <f>SUM(D26:D29)</f>
        <v>459263</v>
      </c>
      <c r="E30" s="6">
        <v>2212</v>
      </c>
      <c r="F30" s="1"/>
      <c r="G30" s="1"/>
      <c r="H30" s="1"/>
    </row>
  </sheetData>
  <mergeCells count="13">
    <mergeCell ref="A1:D2"/>
    <mergeCell ref="D5:D6"/>
    <mergeCell ref="A4:C5"/>
    <mergeCell ref="E4:F4"/>
    <mergeCell ref="E17:E18"/>
    <mergeCell ref="F17:F18"/>
    <mergeCell ref="D7:D8"/>
    <mergeCell ref="D17:D18"/>
    <mergeCell ref="K4:K6"/>
    <mergeCell ref="J4:J5"/>
    <mergeCell ref="G4:G5"/>
    <mergeCell ref="H4:H6"/>
    <mergeCell ref="I4:I5"/>
  </mergeCells>
  <phoneticPr fontId="0" type="noConversion"/>
  <pageMargins left="0.7" right="0.7" top="0.75" bottom="0.75" header="0.3" footer="0.3"/>
  <pageSetup paperSize="9" scale="9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5"/>
  <sheetViews>
    <sheetView workbookViewId="0">
      <selection activeCell="D11" sqref="D11"/>
    </sheetView>
  </sheetViews>
  <sheetFormatPr defaultRowHeight="14.25"/>
  <cols>
    <col min="1" max="1" width="10.375" customWidth="1"/>
    <col min="2" max="4" width="14.75" customWidth="1"/>
    <col min="5" max="5" width="16.375" hidden="1" customWidth="1"/>
    <col min="6" max="6" width="15.625" hidden="1" customWidth="1"/>
    <col min="7" max="9" width="15.625" customWidth="1"/>
    <col min="10" max="12" width="12.125" customWidth="1"/>
    <col min="13" max="13" width="14.125" customWidth="1"/>
  </cols>
  <sheetData>
    <row r="2" spans="1:15" ht="48" thickBot="1">
      <c r="A2" s="37"/>
      <c r="B2" s="47" t="s">
        <v>110</v>
      </c>
      <c r="C2" s="47" t="s">
        <v>112</v>
      </c>
      <c r="D2" s="47" t="s">
        <v>120</v>
      </c>
      <c r="E2" s="100" t="s">
        <v>88</v>
      </c>
      <c r="F2" s="100" t="s">
        <v>91</v>
      </c>
      <c r="G2" s="70" t="s">
        <v>115</v>
      </c>
      <c r="H2" s="70" t="s">
        <v>112</v>
      </c>
      <c r="I2" s="70" t="s">
        <v>120</v>
      </c>
      <c r="J2" s="58" t="s">
        <v>89</v>
      </c>
      <c r="K2" s="75" t="s">
        <v>113</v>
      </c>
      <c r="L2" s="75" t="s">
        <v>116</v>
      </c>
      <c r="M2" s="66" t="s">
        <v>90</v>
      </c>
      <c r="N2" s="114" t="s">
        <v>113</v>
      </c>
      <c r="O2" s="85" t="s">
        <v>116</v>
      </c>
    </row>
    <row r="3" spans="1:15" ht="35.25" customHeight="1" thickBot="1">
      <c r="A3" s="40" t="s">
        <v>108</v>
      </c>
      <c r="B3" s="48">
        <f>SUM(B4:B10)</f>
        <v>8932436</v>
      </c>
      <c r="C3" s="48">
        <v>2771</v>
      </c>
      <c r="D3" s="48"/>
      <c r="E3" s="101">
        <f>SUM(E4:E10)</f>
        <v>150589</v>
      </c>
      <c r="F3" s="101">
        <f>SUM(F4:F10)</f>
        <v>1887448</v>
      </c>
      <c r="G3" s="52">
        <f>E3+F3</f>
        <v>2038037</v>
      </c>
      <c r="H3" s="52">
        <v>615</v>
      </c>
      <c r="I3" s="52"/>
      <c r="J3" s="59" t="s">
        <v>111</v>
      </c>
      <c r="K3" s="59">
        <v>275</v>
      </c>
      <c r="L3" s="59"/>
      <c r="M3" s="115">
        <f>SUM(M4:M10)</f>
        <v>100000</v>
      </c>
      <c r="N3" s="86">
        <v>35</v>
      </c>
      <c r="O3" s="85"/>
    </row>
    <row r="4" spans="1:15" ht="37.5" customHeight="1" thickBot="1">
      <c r="A4" s="38" t="s">
        <v>87</v>
      </c>
      <c r="B4" s="49">
        <f>400200+254200+792400+125500</f>
        <v>1572300</v>
      </c>
      <c r="C4" s="49">
        <v>487.75</v>
      </c>
      <c r="D4" s="113" t="s">
        <v>124</v>
      </c>
      <c r="E4" s="102">
        <v>22000</v>
      </c>
      <c r="F4" s="102">
        <v>43724</v>
      </c>
      <c r="G4" s="52">
        <f t="shared" ref="G4:G21" si="0">E4+F4</f>
        <v>65724</v>
      </c>
      <c r="H4" s="53">
        <f>G4/G3*H3</f>
        <v>19.832937282296641</v>
      </c>
      <c r="I4" s="110" t="s">
        <v>124</v>
      </c>
      <c r="J4" s="60" t="s">
        <v>92</v>
      </c>
      <c r="K4" s="60">
        <v>232.22</v>
      </c>
      <c r="L4" s="112" t="s">
        <v>132</v>
      </c>
      <c r="M4" s="116">
        <v>100000</v>
      </c>
      <c r="N4" s="86">
        <v>35</v>
      </c>
      <c r="O4" s="86" t="s">
        <v>124</v>
      </c>
    </row>
    <row r="5" spans="1:15" ht="33" customHeight="1" thickBot="1">
      <c r="A5" s="38" t="s">
        <v>93</v>
      </c>
      <c r="B5" s="49">
        <f>328600+1000000+12100</f>
        <v>1340700</v>
      </c>
      <c r="C5" s="49">
        <f>B5/B3*C3</f>
        <v>415.90890771565563</v>
      </c>
      <c r="D5" s="113" t="s">
        <v>127</v>
      </c>
      <c r="E5" s="102">
        <v>2000</v>
      </c>
      <c r="F5" s="102">
        <v>20000</v>
      </c>
      <c r="G5" s="52">
        <f t="shared" si="0"/>
        <v>22000</v>
      </c>
      <c r="H5" s="53">
        <f>G5/G3*H3</f>
        <v>6.6387411023450502</v>
      </c>
      <c r="I5" s="110" t="s">
        <v>127</v>
      </c>
      <c r="J5" s="61">
        <v>5000</v>
      </c>
      <c r="K5" s="61">
        <v>30.55</v>
      </c>
      <c r="L5" s="112" t="s">
        <v>133</v>
      </c>
      <c r="M5" s="55" t="s">
        <v>83</v>
      </c>
      <c r="N5" s="67"/>
      <c r="O5" s="1"/>
    </row>
    <row r="6" spans="1:15" ht="24" customHeight="1" thickBot="1">
      <c r="A6" s="38" t="s">
        <v>94</v>
      </c>
      <c r="B6" s="49">
        <v>50000</v>
      </c>
      <c r="C6" s="49">
        <f>B6/B3*C3</f>
        <v>15.510886392021169</v>
      </c>
      <c r="D6" s="113" t="s">
        <v>129</v>
      </c>
      <c r="E6" s="103">
        <v>0</v>
      </c>
      <c r="F6" s="103">
        <v>0</v>
      </c>
      <c r="G6" s="52">
        <f t="shared" si="0"/>
        <v>0</v>
      </c>
      <c r="H6" s="53">
        <f>G6/G5*H5</f>
        <v>0</v>
      </c>
      <c r="I6" s="110" t="s">
        <v>83</v>
      </c>
      <c r="J6" s="62" t="s">
        <v>83</v>
      </c>
      <c r="K6" s="62" t="s">
        <v>83</v>
      </c>
      <c r="L6" s="62" t="s">
        <v>83</v>
      </c>
      <c r="M6" s="55"/>
      <c r="N6" s="67"/>
      <c r="O6" s="1"/>
    </row>
    <row r="7" spans="1:15" ht="23.25" customHeight="1" thickBot="1">
      <c r="A7" s="38" t="s">
        <v>107</v>
      </c>
      <c r="B7" s="49">
        <v>105688</v>
      </c>
      <c r="C7" s="49">
        <f>B7/B3*C3</f>
        <v>32.786291219998667</v>
      </c>
      <c r="D7" s="113" t="s">
        <v>128</v>
      </c>
      <c r="E7" s="104">
        <v>0</v>
      </c>
      <c r="F7" s="104">
        <v>0</v>
      </c>
      <c r="G7" s="52">
        <f t="shared" si="0"/>
        <v>0</v>
      </c>
      <c r="H7" s="53">
        <v>0</v>
      </c>
      <c r="I7" s="110" t="s">
        <v>83</v>
      </c>
      <c r="J7" s="62" t="s">
        <v>83</v>
      </c>
      <c r="K7" s="62" t="s">
        <v>83</v>
      </c>
      <c r="L7" s="62" t="s">
        <v>83</v>
      </c>
      <c r="M7" s="68" t="s">
        <v>83</v>
      </c>
      <c r="N7" s="67"/>
    </row>
    <row r="8" spans="1:15" ht="23.25" customHeight="1" thickBot="1">
      <c r="A8" s="377" t="s">
        <v>95</v>
      </c>
      <c r="B8" s="49">
        <v>371178</v>
      </c>
      <c r="C8" s="49">
        <f>B8/B3*C3</f>
        <v>115.14599578435268</v>
      </c>
      <c r="D8" s="113" t="s">
        <v>126</v>
      </c>
      <c r="E8" s="102">
        <f>80574+15100+8915+1000</f>
        <v>105589</v>
      </c>
      <c r="F8" s="103">
        <v>0</v>
      </c>
      <c r="G8" s="52">
        <v>1000</v>
      </c>
      <c r="H8" s="53">
        <f>G8/G3*H3</f>
        <v>0.30176095919750234</v>
      </c>
      <c r="I8" s="110" t="s">
        <v>126</v>
      </c>
      <c r="J8" s="61">
        <v>500</v>
      </c>
      <c r="K8" s="61">
        <v>3.06</v>
      </c>
      <c r="L8" s="62" t="s">
        <v>126</v>
      </c>
      <c r="M8" s="55" t="s">
        <v>83</v>
      </c>
      <c r="N8" s="67"/>
      <c r="O8" s="1"/>
    </row>
    <row r="9" spans="1:15" ht="23.25" customHeight="1" thickBot="1">
      <c r="A9" s="378"/>
      <c r="B9" s="49">
        <v>75000</v>
      </c>
      <c r="C9" s="49">
        <f>B9/B3*C3</f>
        <v>23.266329588031756</v>
      </c>
      <c r="D9" s="113" t="s">
        <v>130</v>
      </c>
      <c r="E9" s="102"/>
      <c r="F9" s="103"/>
      <c r="G9" s="52">
        <v>104589</v>
      </c>
      <c r="H9" s="53">
        <v>31.56</v>
      </c>
      <c r="I9" s="110" t="s">
        <v>131</v>
      </c>
      <c r="J9" s="62" t="s">
        <v>83</v>
      </c>
      <c r="K9" s="62" t="s">
        <v>83</v>
      </c>
      <c r="L9" s="62" t="s">
        <v>83</v>
      </c>
      <c r="M9" s="55" t="s">
        <v>83</v>
      </c>
      <c r="N9" s="67"/>
      <c r="O9" s="1"/>
    </row>
    <row r="10" spans="1:15" ht="25.5" customHeight="1" thickBot="1">
      <c r="A10" s="38" t="s">
        <v>96</v>
      </c>
      <c r="B10" s="49">
        <f>SUM(B11:B20)</f>
        <v>5417570</v>
      </c>
      <c r="C10" s="49">
        <v>1680.62</v>
      </c>
      <c r="D10" s="113" t="s">
        <v>125</v>
      </c>
      <c r="E10" s="102">
        <f>SUM(E11:E20)</f>
        <v>21000</v>
      </c>
      <c r="F10" s="102">
        <f>SUM(F11:F21)</f>
        <v>1823724</v>
      </c>
      <c r="G10" s="52">
        <f t="shared" si="0"/>
        <v>1844724</v>
      </c>
      <c r="H10" s="53">
        <f>G10/G3*H3</f>
        <v>556.66568369465324</v>
      </c>
      <c r="I10" s="110" t="s">
        <v>125</v>
      </c>
      <c r="J10" s="61">
        <v>1500</v>
      </c>
      <c r="K10" s="61">
        <v>9.17</v>
      </c>
      <c r="L10" s="62" t="s">
        <v>125</v>
      </c>
      <c r="M10" s="55" t="s">
        <v>83</v>
      </c>
      <c r="N10" s="67"/>
      <c r="O10" s="1"/>
    </row>
    <row r="11" spans="1:15" ht="17.25" thickBot="1">
      <c r="A11" s="2" t="s">
        <v>97</v>
      </c>
      <c r="B11" s="50">
        <v>515665</v>
      </c>
      <c r="C11" s="50"/>
      <c r="D11" s="50"/>
      <c r="E11" s="105">
        <v>21000</v>
      </c>
      <c r="F11" s="106">
        <v>0</v>
      </c>
      <c r="G11" s="72">
        <f t="shared" si="0"/>
        <v>21000</v>
      </c>
      <c r="H11" s="73">
        <f>G11/G10*H10</f>
        <v>6.3369801431475485</v>
      </c>
      <c r="I11" s="73"/>
      <c r="J11" s="63">
        <v>1500</v>
      </c>
      <c r="K11" s="63">
        <v>9.17</v>
      </c>
      <c r="L11" s="111"/>
      <c r="M11" s="56" t="s">
        <v>83</v>
      </c>
      <c r="N11" s="67"/>
      <c r="O11" s="1"/>
    </row>
    <row r="12" spans="1:15" ht="17.25" thickBot="1">
      <c r="A12" s="2" t="s">
        <v>98</v>
      </c>
      <c r="B12" s="50">
        <v>322071</v>
      </c>
      <c r="C12" s="50"/>
      <c r="D12" s="50"/>
      <c r="E12" s="106">
        <v>0</v>
      </c>
      <c r="F12" s="105">
        <v>45336</v>
      </c>
      <c r="G12" s="72">
        <f t="shared" si="0"/>
        <v>45336</v>
      </c>
      <c r="H12" s="73">
        <f>G12/G10*H10</f>
        <v>13.680634846177965</v>
      </c>
      <c r="I12" s="73"/>
      <c r="J12" s="64" t="s">
        <v>83</v>
      </c>
      <c r="K12" s="64"/>
      <c r="L12" s="111"/>
      <c r="M12" s="56" t="s">
        <v>83</v>
      </c>
      <c r="N12" s="67"/>
      <c r="O12" s="1"/>
    </row>
    <row r="13" spans="1:15" ht="17.25" thickBot="1">
      <c r="A13" s="2" t="s">
        <v>99</v>
      </c>
      <c r="B13" s="50">
        <v>1136841</v>
      </c>
      <c r="C13" s="50"/>
      <c r="D13" s="50"/>
      <c r="E13" s="106">
        <v>0</v>
      </c>
      <c r="F13" s="105">
        <v>168859</v>
      </c>
      <c r="G13" s="72">
        <f t="shared" si="0"/>
        <v>168859</v>
      </c>
      <c r="H13" s="73">
        <f>G13/G10*H10</f>
        <v>50.955053809131044</v>
      </c>
      <c r="I13" s="73"/>
      <c r="J13" s="64" t="s">
        <v>83</v>
      </c>
      <c r="K13" s="64"/>
      <c r="L13" s="111"/>
      <c r="M13" s="56" t="s">
        <v>83</v>
      </c>
      <c r="N13" s="67"/>
      <c r="O13" s="1"/>
    </row>
    <row r="14" spans="1:15" ht="17.25" thickBot="1">
      <c r="A14" s="2" t="s">
        <v>100</v>
      </c>
      <c r="B14" s="50">
        <v>204221</v>
      </c>
      <c r="C14" s="50"/>
      <c r="D14" s="50"/>
      <c r="E14" s="106">
        <v>0</v>
      </c>
      <c r="F14" s="105">
        <v>83195</v>
      </c>
      <c r="G14" s="72">
        <f t="shared" si="0"/>
        <v>83195</v>
      </c>
      <c r="H14" s="73">
        <f>G14/G10*H10</f>
        <v>25.105003000436202</v>
      </c>
      <c r="I14" s="73"/>
      <c r="J14" s="64" t="s">
        <v>83</v>
      </c>
      <c r="K14" s="64"/>
      <c r="L14" s="111"/>
      <c r="M14" s="56" t="s">
        <v>83</v>
      </c>
      <c r="N14" s="67"/>
      <c r="O14" s="1"/>
    </row>
    <row r="15" spans="1:15" ht="17.25" thickBot="1">
      <c r="A15" s="2" t="s">
        <v>101</v>
      </c>
      <c r="B15" s="50">
        <v>195574</v>
      </c>
      <c r="C15" s="50"/>
      <c r="D15" s="50"/>
      <c r="E15" s="106">
        <v>0</v>
      </c>
      <c r="F15" s="105">
        <v>25699</v>
      </c>
      <c r="G15" s="72">
        <f t="shared" si="0"/>
        <v>25699</v>
      </c>
      <c r="H15" s="73">
        <f>G15/G10*H10</f>
        <v>7.7549548904166112</v>
      </c>
      <c r="I15" s="73"/>
      <c r="J15" s="64" t="s">
        <v>83</v>
      </c>
      <c r="K15" s="64"/>
      <c r="L15" s="111"/>
      <c r="M15" s="56" t="s">
        <v>83</v>
      </c>
      <c r="N15" s="67"/>
      <c r="O15" s="1"/>
    </row>
    <row r="16" spans="1:15" ht="17.25" thickBot="1">
      <c r="A16" s="2" t="s">
        <v>102</v>
      </c>
      <c r="B16" s="50">
        <v>631023</v>
      </c>
      <c r="C16" s="50"/>
      <c r="D16" s="50"/>
      <c r="E16" s="106">
        <v>0</v>
      </c>
      <c r="F16" s="105">
        <v>86796</v>
      </c>
      <c r="G16" s="72">
        <f t="shared" si="0"/>
        <v>86796</v>
      </c>
      <c r="H16" s="73">
        <f>G16/G10*H10</f>
        <v>26.191644214506411</v>
      </c>
      <c r="I16" s="73"/>
      <c r="J16" s="64" t="s">
        <v>83</v>
      </c>
      <c r="K16" s="64"/>
      <c r="L16" s="111"/>
      <c r="M16" s="56" t="s">
        <v>83</v>
      </c>
      <c r="N16" s="67"/>
      <c r="O16" s="1"/>
    </row>
    <row r="17" spans="1:15" ht="17.25" thickBot="1">
      <c r="A17" s="2" t="s">
        <v>103</v>
      </c>
      <c r="B17" s="50">
        <v>1393000</v>
      </c>
      <c r="C17" s="50"/>
      <c r="D17" s="50"/>
      <c r="E17" s="106">
        <v>0</v>
      </c>
      <c r="F17" s="105">
        <v>535001</v>
      </c>
      <c r="G17" s="72">
        <f t="shared" si="0"/>
        <v>535001</v>
      </c>
      <c r="H17" s="73">
        <f>G17/G10*H10</f>
        <v>161.44241493162295</v>
      </c>
      <c r="I17" s="73"/>
      <c r="J17" s="64" t="s">
        <v>83</v>
      </c>
      <c r="K17" s="64"/>
      <c r="L17" s="111"/>
      <c r="M17" s="56" t="s">
        <v>83</v>
      </c>
      <c r="N17" s="67"/>
      <c r="O17" s="1"/>
    </row>
    <row r="18" spans="1:15" ht="17.25" thickBot="1">
      <c r="A18" s="2" t="s">
        <v>104</v>
      </c>
      <c r="B18" s="50">
        <v>271387</v>
      </c>
      <c r="C18" s="50"/>
      <c r="D18" s="50"/>
      <c r="E18" s="106">
        <v>0</v>
      </c>
      <c r="F18" s="105">
        <v>50000</v>
      </c>
      <c r="G18" s="72">
        <f t="shared" si="0"/>
        <v>50000</v>
      </c>
      <c r="H18" s="73">
        <f>G18/G10*H10</f>
        <v>15.088047959875114</v>
      </c>
      <c r="I18" s="73"/>
      <c r="J18" s="64" t="s">
        <v>83</v>
      </c>
      <c r="K18" s="64"/>
      <c r="L18" s="111"/>
      <c r="M18" s="56" t="s">
        <v>83</v>
      </c>
      <c r="N18" s="67"/>
      <c r="O18" s="1"/>
    </row>
    <row r="19" spans="1:15" ht="17.25" thickBot="1">
      <c r="A19" s="2" t="s">
        <v>105</v>
      </c>
      <c r="B19" s="50">
        <v>544244</v>
      </c>
      <c r="C19" s="50"/>
      <c r="D19" s="50"/>
      <c r="E19" s="107">
        <v>0</v>
      </c>
      <c r="F19" s="105">
        <v>46731</v>
      </c>
      <c r="G19" s="72">
        <f t="shared" si="0"/>
        <v>46731</v>
      </c>
      <c r="H19" s="73">
        <f>G19/G10*H10</f>
        <v>14.10159138425848</v>
      </c>
      <c r="I19" s="73"/>
      <c r="J19" s="64" t="s">
        <v>83</v>
      </c>
      <c r="K19" s="64"/>
      <c r="L19" s="111"/>
      <c r="M19" s="56" t="s">
        <v>83</v>
      </c>
      <c r="N19" s="67"/>
    </row>
    <row r="20" spans="1:15" ht="17.25" thickBot="1">
      <c r="A20" s="2" t="s">
        <v>106</v>
      </c>
      <c r="B20" s="50">
        <v>203544</v>
      </c>
      <c r="C20" s="50"/>
      <c r="D20" s="50"/>
      <c r="E20" s="107">
        <v>0</v>
      </c>
      <c r="F20" s="105">
        <v>20421</v>
      </c>
      <c r="G20" s="72">
        <f t="shared" si="0"/>
        <v>20421</v>
      </c>
      <c r="H20" s="73">
        <f>G20/G10*H10</f>
        <v>6.1622605477721946</v>
      </c>
      <c r="I20" s="73"/>
      <c r="J20" s="64" t="s">
        <v>83</v>
      </c>
      <c r="K20" s="64"/>
      <c r="L20" s="111"/>
      <c r="M20" s="56" t="s">
        <v>83</v>
      </c>
      <c r="N20" s="67"/>
    </row>
    <row r="21" spans="1:15" ht="17.25" thickBot="1">
      <c r="A21" s="39" t="s">
        <v>109</v>
      </c>
      <c r="B21" s="51" t="s">
        <v>83</v>
      </c>
      <c r="C21" s="51"/>
      <c r="D21" s="51"/>
      <c r="E21" s="108">
        <v>0</v>
      </c>
      <c r="F21" s="109">
        <v>761686</v>
      </c>
      <c r="G21" s="72">
        <f t="shared" si="0"/>
        <v>761686</v>
      </c>
      <c r="H21" s="74">
        <f>G21/G10*H10</f>
        <v>229.84709796730874</v>
      </c>
      <c r="I21" s="74"/>
      <c r="J21" s="65" t="s">
        <v>83</v>
      </c>
      <c r="K21" s="65"/>
      <c r="L21" s="65"/>
      <c r="M21" s="57" t="s">
        <v>83</v>
      </c>
      <c r="N21" s="67"/>
    </row>
    <row r="22" spans="1:15">
      <c r="E22" s="71"/>
      <c r="F22" s="71"/>
      <c r="G22" s="69"/>
    </row>
    <row r="23" spans="1:15" hidden="1"/>
    <row r="24" spans="1:15" hidden="1"/>
    <row r="25" spans="1:15" hidden="1"/>
    <row r="26" spans="1:15" hidden="1"/>
    <row r="27" spans="1:15" s="3" customFormat="1" ht="15">
      <c r="A27" s="41"/>
      <c r="C27" s="77" t="s">
        <v>119</v>
      </c>
      <c r="D27" s="77"/>
      <c r="E27" s="77" t="s">
        <v>120</v>
      </c>
      <c r="M27" s="42"/>
      <c r="N27" s="41"/>
    </row>
    <row r="28" spans="1:15" s="3" customFormat="1" ht="15">
      <c r="A28" s="41" t="s">
        <v>114</v>
      </c>
      <c r="B28" s="13">
        <v>200000</v>
      </c>
      <c r="C28" s="13">
        <v>300</v>
      </c>
      <c r="D28" s="35" t="s">
        <v>124</v>
      </c>
      <c r="E28" s="99" t="s">
        <v>117</v>
      </c>
      <c r="J28" s="43"/>
      <c r="K28" s="43"/>
      <c r="L28" s="43"/>
      <c r="M28" s="43"/>
      <c r="N28" s="44"/>
      <c r="O28" s="43"/>
    </row>
    <row r="29" spans="1:15" s="3" customFormat="1" ht="15">
      <c r="B29" s="3">
        <v>5000</v>
      </c>
      <c r="C29" s="97">
        <v>150</v>
      </c>
      <c r="D29" s="379" t="s">
        <v>125</v>
      </c>
      <c r="E29" s="376" t="s">
        <v>118</v>
      </c>
      <c r="J29" s="43"/>
      <c r="K29" s="43"/>
      <c r="L29" s="43"/>
      <c r="M29" s="43"/>
      <c r="N29" s="45"/>
      <c r="O29" s="43"/>
    </row>
    <row r="30" spans="1:15" s="3" customFormat="1" ht="15">
      <c r="B30" s="3">
        <v>5000</v>
      </c>
      <c r="C30" s="97">
        <v>250</v>
      </c>
      <c r="D30" s="380"/>
      <c r="E30" s="376"/>
      <c r="J30" s="43"/>
      <c r="K30" s="43"/>
      <c r="L30" s="43"/>
      <c r="N30" s="44"/>
    </row>
    <row r="31" spans="1:15" s="3" customFormat="1" ht="15">
      <c r="B31" s="96">
        <v>5000</v>
      </c>
      <c r="C31" s="98">
        <v>250</v>
      </c>
      <c r="D31" s="380"/>
      <c r="E31" s="376"/>
      <c r="J31" s="43"/>
      <c r="K31" s="43"/>
      <c r="L31" s="43"/>
      <c r="N31" s="44"/>
    </row>
    <row r="32" spans="1:15" s="3" customFormat="1">
      <c r="B32" s="96">
        <v>5000</v>
      </c>
      <c r="C32" s="98">
        <v>250</v>
      </c>
      <c r="D32" s="380"/>
      <c r="E32" s="376"/>
      <c r="O32" s="46"/>
    </row>
    <row r="33" spans="3:5" s="3" customFormat="1">
      <c r="C33" s="43">
        <f>SUM(C28:C32)</f>
        <v>1200</v>
      </c>
      <c r="D33" s="43"/>
      <c r="E33" s="43"/>
    </row>
    <row r="34" spans="3:5" s="3" customFormat="1"/>
    <row r="35" spans="3:5" s="3" customFormat="1"/>
  </sheetData>
  <mergeCells count="3">
    <mergeCell ref="E29:E32"/>
    <mergeCell ref="A8:A9"/>
    <mergeCell ref="D29:D32"/>
  </mergeCells>
  <phoneticPr fontId="0" type="noConversion"/>
  <pageMargins left="0.25" right="0.25" top="0.75" bottom="0.75" header="0.3" footer="0.3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99"/>
  <sheetViews>
    <sheetView workbookViewId="0">
      <selection activeCell="E83" sqref="E83"/>
    </sheetView>
  </sheetViews>
  <sheetFormatPr defaultRowHeight="14.25"/>
  <cols>
    <col min="1" max="1" width="6.5" customWidth="1"/>
    <col min="3" max="3" width="28.25" customWidth="1"/>
    <col min="4" max="4" width="19.25" customWidth="1"/>
    <col min="5" max="5" width="13.5" customWidth="1"/>
    <col min="6" max="6" width="12.25" style="132" customWidth="1"/>
  </cols>
  <sheetData>
    <row r="4" spans="1:10" ht="24">
      <c r="A4" s="387" t="s">
        <v>38</v>
      </c>
      <c r="B4" s="388"/>
      <c r="C4" s="124" t="s">
        <v>0</v>
      </c>
      <c r="D4" s="125" t="s">
        <v>187</v>
      </c>
      <c r="E4" s="126" t="s">
        <v>37</v>
      </c>
      <c r="F4" s="133" t="s">
        <v>186</v>
      </c>
    </row>
    <row r="5" spans="1:10" ht="18.75" customHeight="1">
      <c r="A5" s="389" t="s">
        <v>39</v>
      </c>
      <c r="B5" s="390"/>
      <c r="C5" s="390"/>
      <c r="D5" s="390"/>
      <c r="E5" s="390"/>
      <c r="F5" s="391"/>
    </row>
    <row r="6" spans="1:10">
      <c r="A6" s="19">
        <v>913</v>
      </c>
      <c r="B6" s="19">
        <v>3</v>
      </c>
      <c r="C6" s="19" t="s">
        <v>43</v>
      </c>
      <c r="D6" s="19" t="s">
        <v>135</v>
      </c>
      <c r="E6" s="20">
        <v>2386.39</v>
      </c>
      <c r="F6" s="127" t="s">
        <v>138</v>
      </c>
    </row>
    <row r="7" spans="1:10">
      <c r="A7" s="19">
        <v>913</v>
      </c>
      <c r="B7" s="19">
        <v>20</v>
      </c>
      <c r="C7" s="19" t="s">
        <v>76</v>
      </c>
      <c r="D7" s="19" t="s">
        <v>136</v>
      </c>
      <c r="E7" s="20">
        <v>3450</v>
      </c>
      <c r="F7" s="128" t="s">
        <v>139</v>
      </c>
    </row>
    <row r="8" spans="1:10">
      <c r="A8" s="19">
        <v>913</v>
      </c>
      <c r="B8" s="19">
        <v>35</v>
      </c>
      <c r="C8" s="19" t="s">
        <v>76</v>
      </c>
      <c r="D8" s="19" t="s">
        <v>137</v>
      </c>
      <c r="E8" s="20">
        <v>1933</v>
      </c>
      <c r="F8" s="128" t="s">
        <v>140</v>
      </c>
    </row>
    <row r="9" spans="1:10">
      <c r="A9" s="19">
        <v>913</v>
      </c>
      <c r="B9" s="19">
        <v>36</v>
      </c>
      <c r="C9" s="19" t="s">
        <v>75</v>
      </c>
      <c r="D9" s="19" t="s">
        <v>137</v>
      </c>
      <c r="E9" s="20">
        <v>519</v>
      </c>
      <c r="F9" s="128" t="s">
        <v>224</v>
      </c>
      <c r="G9" s="1"/>
      <c r="H9" s="1"/>
      <c r="I9" s="1"/>
      <c r="J9" s="1"/>
    </row>
    <row r="10" spans="1:10">
      <c r="A10" s="19">
        <v>913</v>
      </c>
      <c r="B10" s="19">
        <v>93</v>
      </c>
      <c r="C10" s="19" t="s">
        <v>11</v>
      </c>
      <c r="D10" s="19" t="s">
        <v>141</v>
      </c>
      <c r="E10" s="20">
        <v>2783.77</v>
      </c>
      <c r="F10" s="129" t="s">
        <v>225</v>
      </c>
      <c r="G10" s="1"/>
      <c r="H10" s="1"/>
      <c r="I10" s="1"/>
      <c r="J10" s="1"/>
    </row>
    <row r="11" spans="1:10">
      <c r="A11" s="19">
        <v>913</v>
      </c>
      <c r="B11" s="19">
        <v>105</v>
      </c>
      <c r="C11" s="19" t="s">
        <v>40</v>
      </c>
      <c r="D11" s="19" t="s">
        <v>143</v>
      </c>
      <c r="E11" s="20">
        <v>942.62</v>
      </c>
      <c r="F11" s="129" t="s">
        <v>226</v>
      </c>
      <c r="G11" s="1"/>
      <c r="H11" s="1"/>
      <c r="I11" s="1"/>
      <c r="J11" s="1"/>
    </row>
    <row r="12" spans="1:10">
      <c r="A12" s="23">
        <v>491</v>
      </c>
      <c r="B12" s="23">
        <v>474</v>
      </c>
      <c r="C12" s="22" t="s">
        <v>41</v>
      </c>
      <c r="D12" s="22" t="s">
        <v>142</v>
      </c>
      <c r="E12" s="24">
        <v>4049.77</v>
      </c>
      <c r="F12" s="129" t="s">
        <v>227</v>
      </c>
      <c r="G12" s="1"/>
      <c r="H12" s="1"/>
      <c r="I12" s="1"/>
      <c r="J12" s="1"/>
    </row>
    <row r="13" spans="1:10">
      <c r="A13" s="23">
        <v>491</v>
      </c>
      <c r="B13" s="23">
        <v>5003</v>
      </c>
      <c r="C13" s="22" t="s">
        <v>76</v>
      </c>
      <c r="D13" s="22" t="s">
        <v>143</v>
      </c>
      <c r="E13" s="24">
        <v>3517</v>
      </c>
      <c r="F13" s="129" t="s">
        <v>228</v>
      </c>
      <c r="G13" s="1"/>
      <c r="H13" s="1"/>
      <c r="I13" s="1"/>
      <c r="J13" s="1"/>
    </row>
    <row r="14" spans="1:10">
      <c r="A14" s="19">
        <v>913</v>
      </c>
      <c r="B14" s="19">
        <v>46</v>
      </c>
      <c r="C14" s="19" t="s">
        <v>210</v>
      </c>
      <c r="D14" s="19" t="s">
        <v>141</v>
      </c>
      <c r="E14" s="20">
        <v>2394</v>
      </c>
      <c r="F14" s="134" t="s">
        <v>229</v>
      </c>
      <c r="G14" s="1"/>
      <c r="H14" s="1"/>
      <c r="I14" s="1"/>
      <c r="J14" s="1"/>
    </row>
    <row r="15" spans="1:10">
      <c r="A15" s="120" t="s">
        <v>50</v>
      </c>
      <c r="B15" s="121"/>
      <c r="C15" s="121"/>
      <c r="D15" s="121"/>
      <c r="E15" s="121"/>
      <c r="F15" s="130"/>
      <c r="G15" s="1"/>
      <c r="H15" s="1"/>
      <c r="I15" s="1"/>
      <c r="J15" s="1"/>
    </row>
    <row r="16" spans="1:10">
      <c r="A16" s="19">
        <v>913</v>
      </c>
      <c r="B16" s="19">
        <v>52</v>
      </c>
      <c r="C16" s="19" t="s">
        <v>43</v>
      </c>
      <c r="D16" s="19" t="s">
        <v>144</v>
      </c>
      <c r="E16" s="20">
        <v>3169.29</v>
      </c>
      <c r="F16" s="129" t="s">
        <v>230</v>
      </c>
      <c r="G16" s="1"/>
      <c r="H16" s="1"/>
      <c r="I16" s="1"/>
      <c r="J16" s="1"/>
    </row>
    <row r="17" spans="1:10">
      <c r="A17" s="19">
        <v>913</v>
      </c>
      <c r="B17" s="19">
        <v>72</v>
      </c>
      <c r="C17" s="19" t="s">
        <v>188</v>
      </c>
      <c r="D17" s="19" t="s">
        <v>144</v>
      </c>
      <c r="E17" s="20">
        <v>3000</v>
      </c>
      <c r="F17" s="129" t="s">
        <v>231</v>
      </c>
      <c r="G17" s="1"/>
      <c r="H17" s="1"/>
      <c r="I17" s="1"/>
      <c r="J17" s="1"/>
    </row>
    <row r="18" spans="1:10">
      <c r="A18" s="19">
        <v>913</v>
      </c>
      <c r="B18" s="19">
        <v>116</v>
      </c>
      <c r="C18" s="19" t="s">
        <v>189</v>
      </c>
      <c r="D18" s="19" t="s">
        <v>144</v>
      </c>
      <c r="E18" s="20">
        <v>3177.05</v>
      </c>
      <c r="F18" s="129" t="s">
        <v>232</v>
      </c>
      <c r="G18" s="1"/>
      <c r="H18" s="1"/>
      <c r="I18" s="1"/>
      <c r="J18" s="1"/>
    </row>
    <row r="19" spans="1:10">
      <c r="A19" s="19">
        <v>913</v>
      </c>
      <c r="B19" s="19">
        <v>12</v>
      </c>
      <c r="C19" s="19" t="s">
        <v>190</v>
      </c>
      <c r="D19" s="19" t="s">
        <v>144</v>
      </c>
      <c r="E19" s="20">
        <v>419</v>
      </c>
      <c r="F19" s="129" t="s">
        <v>233</v>
      </c>
      <c r="G19" s="1"/>
      <c r="H19" s="1"/>
      <c r="I19" s="1"/>
      <c r="J19" s="1"/>
    </row>
    <row r="20" spans="1:10">
      <c r="A20" s="122" t="s">
        <v>42</v>
      </c>
      <c r="B20" s="123"/>
      <c r="C20" s="123"/>
      <c r="D20" s="123"/>
      <c r="E20" s="123"/>
      <c r="F20" s="131"/>
      <c r="G20" s="1"/>
      <c r="H20" s="1"/>
      <c r="I20" s="1"/>
      <c r="J20" s="1"/>
    </row>
    <row r="21" spans="1:10">
      <c r="A21" s="19">
        <v>913</v>
      </c>
      <c r="B21" s="19">
        <v>6</v>
      </c>
      <c r="C21" s="19" t="s">
        <v>43</v>
      </c>
      <c r="D21" s="19" t="s">
        <v>145</v>
      </c>
      <c r="E21" s="20">
        <v>2596</v>
      </c>
      <c r="F21" s="128" t="s">
        <v>234</v>
      </c>
    </row>
    <row r="22" spans="1:10">
      <c r="A22" s="19">
        <v>913</v>
      </c>
      <c r="B22" s="19">
        <v>7</v>
      </c>
      <c r="C22" s="19" t="s">
        <v>43</v>
      </c>
      <c r="D22" s="19" t="s">
        <v>146</v>
      </c>
      <c r="E22" s="20">
        <v>2007</v>
      </c>
      <c r="F22" s="128" t="s">
        <v>235</v>
      </c>
    </row>
    <row r="23" spans="1:10">
      <c r="A23" s="19">
        <v>913</v>
      </c>
      <c r="B23" s="19">
        <v>17</v>
      </c>
      <c r="C23" s="19" t="s">
        <v>11</v>
      </c>
      <c r="D23" s="19" t="s">
        <v>147</v>
      </c>
      <c r="E23" s="20">
        <v>400</v>
      </c>
      <c r="F23" s="128" t="s">
        <v>236</v>
      </c>
    </row>
    <row r="24" spans="1:10">
      <c r="A24" s="19">
        <v>913</v>
      </c>
      <c r="B24" s="19">
        <v>60</v>
      </c>
      <c r="C24" s="19" t="s">
        <v>72</v>
      </c>
      <c r="D24" s="19" t="s">
        <v>145</v>
      </c>
      <c r="E24" s="20">
        <v>855</v>
      </c>
      <c r="F24" s="128" t="s">
        <v>237</v>
      </c>
    </row>
    <row r="25" spans="1:10" ht="24">
      <c r="A25" s="19">
        <v>913</v>
      </c>
      <c r="B25" s="19">
        <v>61</v>
      </c>
      <c r="C25" s="21" t="s">
        <v>71</v>
      </c>
      <c r="D25" s="21" t="s">
        <v>146</v>
      </c>
      <c r="E25" s="20">
        <v>610</v>
      </c>
      <c r="F25" s="128" t="s">
        <v>238</v>
      </c>
    </row>
    <row r="26" spans="1:10">
      <c r="A26" s="19">
        <v>913</v>
      </c>
      <c r="B26" s="19">
        <v>111</v>
      </c>
      <c r="C26" s="19" t="s">
        <v>44</v>
      </c>
      <c r="D26" s="21" t="s">
        <v>146</v>
      </c>
      <c r="E26" s="20">
        <v>733.61</v>
      </c>
      <c r="F26" s="128" t="s">
        <v>239</v>
      </c>
    </row>
    <row r="27" spans="1:10">
      <c r="A27" s="122" t="s">
        <v>45</v>
      </c>
      <c r="B27" s="123"/>
      <c r="C27" s="123"/>
      <c r="D27" s="123"/>
      <c r="E27" s="123"/>
      <c r="F27" s="131"/>
    </row>
    <row r="28" spans="1:10">
      <c r="A28" s="19">
        <v>913</v>
      </c>
      <c r="B28" s="19">
        <v>9</v>
      </c>
      <c r="C28" s="19" t="s">
        <v>191</v>
      </c>
      <c r="D28" s="19" t="s">
        <v>148</v>
      </c>
      <c r="E28" s="20">
        <v>2581.39</v>
      </c>
      <c r="F28" s="128" t="s">
        <v>233</v>
      </c>
    </row>
    <row r="29" spans="1:10">
      <c r="A29" s="19">
        <v>913</v>
      </c>
      <c r="B29" s="19">
        <v>64</v>
      </c>
      <c r="C29" s="19" t="s">
        <v>43</v>
      </c>
      <c r="D29" s="19" t="s">
        <v>149</v>
      </c>
      <c r="E29" s="20">
        <v>1977.87</v>
      </c>
      <c r="F29" s="128" t="s">
        <v>240</v>
      </c>
    </row>
    <row r="30" spans="1:10">
      <c r="A30" s="19">
        <v>913</v>
      </c>
      <c r="B30" s="19">
        <v>44</v>
      </c>
      <c r="C30" s="19" t="s">
        <v>79</v>
      </c>
      <c r="D30" s="19" t="s">
        <v>148</v>
      </c>
      <c r="E30" s="20">
        <v>419</v>
      </c>
      <c r="F30" s="128" t="s">
        <v>233</v>
      </c>
    </row>
    <row r="31" spans="1:10">
      <c r="A31" s="19">
        <v>913</v>
      </c>
      <c r="B31" s="19">
        <v>27</v>
      </c>
      <c r="C31" s="19" t="s">
        <v>208</v>
      </c>
      <c r="D31" s="19" t="s">
        <v>149</v>
      </c>
      <c r="E31" s="20">
        <v>409</v>
      </c>
      <c r="F31" s="128" t="s">
        <v>241</v>
      </c>
    </row>
    <row r="32" spans="1:10">
      <c r="A32" s="381" t="s">
        <v>51</v>
      </c>
      <c r="B32" s="382"/>
      <c r="C32" s="382"/>
      <c r="D32" s="382"/>
      <c r="E32" s="382"/>
      <c r="F32" s="383"/>
    </row>
    <row r="33" spans="1:6">
      <c r="A33" s="19">
        <v>913</v>
      </c>
      <c r="B33" s="19">
        <v>5</v>
      </c>
      <c r="C33" s="19" t="s">
        <v>43</v>
      </c>
      <c r="D33" s="19" t="s">
        <v>150</v>
      </c>
      <c r="E33" s="20">
        <v>2855</v>
      </c>
      <c r="F33" s="128" t="s">
        <v>242</v>
      </c>
    </row>
    <row r="34" spans="1:6">
      <c r="A34" s="19">
        <v>913</v>
      </c>
      <c r="B34" s="19">
        <v>32</v>
      </c>
      <c r="C34" s="19" t="s">
        <v>192</v>
      </c>
      <c r="D34" s="19" t="s">
        <v>151</v>
      </c>
      <c r="E34" s="20">
        <v>3146</v>
      </c>
      <c r="F34" s="128"/>
    </row>
    <row r="35" spans="1:6">
      <c r="A35" s="19">
        <v>913</v>
      </c>
      <c r="B35" s="19">
        <v>47</v>
      </c>
      <c r="C35" s="19" t="s">
        <v>192</v>
      </c>
      <c r="D35" s="19" t="s">
        <v>152</v>
      </c>
      <c r="E35" s="20">
        <v>2929</v>
      </c>
      <c r="F35" s="128"/>
    </row>
    <row r="36" spans="1:6">
      <c r="A36" s="19">
        <v>913</v>
      </c>
      <c r="B36" s="19">
        <v>51</v>
      </c>
      <c r="C36" s="19" t="s">
        <v>192</v>
      </c>
      <c r="D36" s="19" t="s">
        <v>223</v>
      </c>
      <c r="E36" s="20">
        <v>2820</v>
      </c>
      <c r="F36" s="128"/>
    </row>
    <row r="37" spans="1:6">
      <c r="A37" s="19">
        <v>913</v>
      </c>
      <c r="B37" s="19">
        <v>53</v>
      </c>
      <c r="C37" s="19" t="s">
        <v>192</v>
      </c>
      <c r="D37" s="19" t="s">
        <v>151</v>
      </c>
      <c r="E37" s="20">
        <v>3278.31</v>
      </c>
      <c r="F37" s="128"/>
    </row>
    <row r="38" spans="1:6">
      <c r="A38" s="19">
        <v>913</v>
      </c>
      <c r="B38" s="19">
        <v>54</v>
      </c>
      <c r="C38" s="19" t="s">
        <v>192</v>
      </c>
      <c r="D38" s="19" t="s">
        <v>160</v>
      </c>
      <c r="E38" s="20">
        <v>3494</v>
      </c>
      <c r="F38" s="128"/>
    </row>
    <row r="39" spans="1:6">
      <c r="A39" s="19">
        <v>913</v>
      </c>
      <c r="B39" s="19">
        <v>55</v>
      </c>
      <c r="C39" s="19" t="s">
        <v>192</v>
      </c>
      <c r="D39" s="19" t="s">
        <v>161</v>
      </c>
      <c r="E39" s="20">
        <v>2470</v>
      </c>
      <c r="F39" s="128"/>
    </row>
    <row r="40" spans="1:6">
      <c r="A40" s="19">
        <v>913</v>
      </c>
      <c r="B40" s="19">
        <v>65</v>
      </c>
      <c r="C40" s="19" t="s">
        <v>193</v>
      </c>
      <c r="D40" s="19" t="s">
        <v>159</v>
      </c>
      <c r="E40" s="20">
        <v>1778.69</v>
      </c>
      <c r="F40" s="128"/>
    </row>
    <row r="41" spans="1:6">
      <c r="A41" s="19">
        <v>913</v>
      </c>
      <c r="B41" s="19">
        <v>83</v>
      </c>
      <c r="C41" s="19" t="s">
        <v>194</v>
      </c>
      <c r="D41" s="19" t="s">
        <v>158</v>
      </c>
      <c r="E41" s="20">
        <v>1660.66</v>
      </c>
      <c r="F41" s="128"/>
    </row>
    <row r="42" spans="1:6">
      <c r="A42" s="19">
        <v>913</v>
      </c>
      <c r="B42" s="19">
        <v>84</v>
      </c>
      <c r="C42" s="19" t="s">
        <v>195</v>
      </c>
      <c r="D42" s="19" t="s">
        <v>157</v>
      </c>
      <c r="E42" s="20">
        <v>1639.35</v>
      </c>
      <c r="F42" s="128"/>
    </row>
    <row r="43" spans="1:6">
      <c r="A43" s="22">
        <v>491</v>
      </c>
      <c r="B43" s="22">
        <v>1622</v>
      </c>
      <c r="C43" s="26" t="s">
        <v>43</v>
      </c>
      <c r="D43" s="26" t="s">
        <v>156</v>
      </c>
      <c r="E43" s="20">
        <v>6672</v>
      </c>
      <c r="F43" s="128"/>
    </row>
    <row r="44" spans="1:6">
      <c r="A44" s="22">
        <v>491</v>
      </c>
      <c r="B44" s="22">
        <v>876</v>
      </c>
      <c r="C44" s="117" t="s">
        <v>192</v>
      </c>
      <c r="D44" s="117" t="s">
        <v>155</v>
      </c>
      <c r="E44" s="20">
        <v>5925</v>
      </c>
      <c r="F44" s="128"/>
    </row>
    <row r="45" spans="1:6">
      <c r="A45" s="22">
        <v>491</v>
      </c>
      <c r="B45" s="22">
        <v>1793</v>
      </c>
      <c r="C45" s="117" t="s">
        <v>192</v>
      </c>
      <c r="D45" s="117" t="s">
        <v>154</v>
      </c>
      <c r="E45" s="20">
        <v>2948</v>
      </c>
      <c r="F45" s="128"/>
    </row>
    <row r="46" spans="1:6">
      <c r="A46" s="22">
        <v>491</v>
      </c>
      <c r="B46" s="22">
        <v>1822</v>
      </c>
      <c r="C46" s="117" t="s">
        <v>196</v>
      </c>
      <c r="D46" s="117" t="s">
        <v>153</v>
      </c>
      <c r="E46" s="20">
        <v>6040</v>
      </c>
      <c r="F46" s="128"/>
    </row>
    <row r="47" spans="1:6">
      <c r="A47" s="22">
        <v>491</v>
      </c>
      <c r="B47" s="22">
        <v>1823</v>
      </c>
      <c r="C47" s="117" t="s">
        <v>196</v>
      </c>
      <c r="D47" s="117" t="s">
        <v>158</v>
      </c>
      <c r="E47" s="20">
        <v>4460</v>
      </c>
      <c r="F47" s="128"/>
    </row>
    <row r="48" spans="1:6">
      <c r="A48" s="22">
        <v>491</v>
      </c>
      <c r="B48" s="22">
        <v>1794</v>
      </c>
      <c r="C48" s="26" t="s">
        <v>52</v>
      </c>
      <c r="D48" s="26"/>
      <c r="E48" s="20">
        <v>4999</v>
      </c>
      <c r="F48" s="128"/>
    </row>
    <row r="49" spans="1:6">
      <c r="A49" s="19">
        <v>913</v>
      </c>
      <c r="B49" s="19">
        <v>127</v>
      </c>
      <c r="C49" s="118" t="s">
        <v>189</v>
      </c>
      <c r="D49" s="118" t="s">
        <v>162</v>
      </c>
      <c r="E49" s="25">
        <v>2770</v>
      </c>
      <c r="F49" s="128"/>
    </row>
    <row r="50" spans="1:6">
      <c r="A50" s="19">
        <v>913</v>
      </c>
      <c r="B50" s="19">
        <v>30</v>
      </c>
      <c r="C50" s="19" t="s">
        <v>197</v>
      </c>
      <c r="D50" s="19" t="s">
        <v>159</v>
      </c>
      <c r="E50" s="20">
        <v>287.70999999999998</v>
      </c>
      <c r="F50" s="128"/>
    </row>
    <row r="51" spans="1:6">
      <c r="A51" s="19">
        <v>913</v>
      </c>
      <c r="B51" s="19">
        <v>31</v>
      </c>
      <c r="C51" s="19" t="s">
        <v>198</v>
      </c>
      <c r="D51" s="19"/>
      <c r="E51" s="20">
        <v>3199</v>
      </c>
      <c r="F51" s="128"/>
    </row>
    <row r="52" spans="1:6">
      <c r="A52" s="19">
        <v>913</v>
      </c>
      <c r="B52" s="19">
        <v>33</v>
      </c>
      <c r="C52" s="19" t="s">
        <v>199</v>
      </c>
      <c r="D52" s="19" t="s">
        <v>150</v>
      </c>
      <c r="E52" s="20">
        <v>409</v>
      </c>
      <c r="F52" s="128"/>
    </row>
    <row r="53" spans="1:6">
      <c r="A53" s="19">
        <v>913</v>
      </c>
      <c r="B53" s="19">
        <v>34</v>
      </c>
      <c r="C53" s="19" t="s">
        <v>200</v>
      </c>
      <c r="D53" s="19" t="s">
        <v>157</v>
      </c>
      <c r="E53" s="20">
        <v>519</v>
      </c>
      <c r="F53" s="128"/>
    </row>
    <row r="54" spans="1:6">
      <c r="A54" s="19">
        <v>913</v>
      </c>
      <c r="B54" s="19">
        <v>41</v>
      </c>
      <c r="C54" s="19" t="s">
        <v>198</v>
      </c>
      <c r="D54" s="19" t="s">
        <v>151</v>
      </c>
      <c r="E54" s="20">
        <v>610</v>
      </c>
      <c r="F54" s="128"/>
    </row>
    <row r="55" spans="1:6">
      <c r="A55" s="19">
        <v>913</v>
      </c>
      <c r="B55" s="19">
        <v>45</v>
      </c>
      <c r="C55" s="19" t="s">
        <v>201</v>
      </c>
      <c r="D55" s="19" t="s">
        <v>152</v>
      </c>
      <c r="E55" s="20">
        <v>2394</v>
      </c>
      <c r="F55" s="128"/>
    </row>
    <row r="56" spans="1:6">
      <c r="A56" s="19">
        <v>913</v>
      </c>
      <c r="B56" s="19">
        <v>48</v>
      </c>
      <c r="C56" s="19" t="s">
        <v>202</v>
      </c>
      <c r="D56" s="19" t="s">
        <v>163</v>
      </c>
      <c r="E56" s="20">
        <v>560</v>
      </c>
      <c r="F56" s="128"/>
    </row>
    <row r="57" spans="1:6">
      <c r="A57" s="22">
        <v>491</v>
      </c>
      <c r="B57" s="22">
        <v>1623</v>
      </c>
      <c r="C57" s="26" t="s">
        <v>203</v>
      </c>
      <c r="D57" s="26" t="s">
        <v>152</v>
      </c>
      <c r="E57" s="20">
        <v>1796</v>
      </c>
      <c r="F57" s="128"/>
    </row>
    <row r="58" spans="1:6">
      <c r="A58" s="384" t="s">
        <v>134</v>
      </c>
      <c r="B58" s="385"/>
      <c r="C58" s="385"/>
      <c r="D58" s="385"/>
      <c r="E58" s="385"/>
      <c r="F58" s="386"/>
    </row>
    <row r="59" spans="1:6">
      <c r="A59" s="19">
        <v>913</v>
      </c>
      <c r="B59" s="19">
        <v>1</v>
      </c>
      <c r="C59" s="19" t="s">
        <v>11</v>
      </c>
      <c r="D59" s="19" t="s">
        <v>164</v>
      </c>
      <c r="E59" s="20">
        <v>2386.39</v>
      </c>
      <c r="F59" s="128"/>
    </row>
    <row r="60" spans="1:6">
      <c r="A60" s="19">
        <v>913</v>
      </c>
      <c r="B60" s="19">
        <v>2</v>
      </c>
      <c r="C60" s="19" t="s">
        <v>43</v>
      </c>
      <c r="D60" s="19" t="s">
        <v>165</v>
      </c>
      <c r="E60" s="20">
        <v>2386.39</v>
      </c>
      <c r="F60" s="128"/>
    </row>
    <row r="61" spans="1:6">
      <c r="A61" s="19">
        <v>913</v>
      </c>
      <c r="B61" s="19">
        <v>4</v>
      </c>
      <c r="C61" s="19" t="s">
        <v>43</v>
      </c>
      <c r="D61" s="19" t="s">
        <v>166</v>
      </c>
      <c r="E61" s="20">
        <v>2394.39</v>
      </c>
      <c r="F61" s="128"/>
    </row>
    <row r="62" spans="1:6">
      <c r="A62" s="19">
        <v>913</v>
      </c>
      <c r="B62" s="19">
        <v>8</v>
      </c>
      <c r="C62" s="19" t="s">
        <v>43</v>
      </c>
      <c r="D62" s="19" t="s">
        <v>167</v>
      </c>
      <c r="E62" s="20">
        <v>3529</v>
      </c>
      <c r="F62" s="128"/>
    </row>
    <row r="63" spans="1:6">
      <c r="A63" s="19">
        <v>913</v>
      </c>
      <c r="B63" s="19">
        <v>11</v>
      </c>
      <c r="C63" s="19" t="s">
        <v>192</v>
      </c>
      <c r="D63" s="19" t="s">
        <v>169</v>
      </c>
      <c r="E63" s="20">
        <v>2136</v>
      </c>
      <c r="F63" s="128"/>
    </row>
    <row r="64" spans="1:6">
      <c r="A64" s="19">
        <v>913</v>
      </c>
      <c r="B64" s="19">
        <v>14</v>
      </c>
      <c r="C64" s="19" t="s">
        <v>204</v>
      </c>
      <c r="D64" s="19" t="s">
        <v>171</v>
      </c>
      <c r="E64" s="20">
        <v>945</v>
      </c>
      <c r="F64" s="128"/>
    </row>
    <row r="65" spans="1:6">
      <c r="A65" s="19">
        <v>913</v>
      </c>
      <c r="B65" s="19">
        <v>15</v>
      </c>
      <c r="C65" s="19" t="s">
        <v>205</v>
      </c>
      <c r="D65" s="19" t="s">
        <v>172</v>
      </c>
      <c r="E65" s="20">
        <v>945</v>
      </c>
      <c r="F65" s="128"/>
    </row>
    <row r="66" spans="1:6">
      <c r="A66" s="19">
        <v>913</v>
      </c>
      <c r="B66" s="19">
        <v>16</v>
      </c>
      <c r="C66" s="19" t="s">
        <v>205</v>
      </c>
      <c r="D66" s="19" t="s">
        <v>173</v>
      </c>
      <c r="E66" s="20">
        <v>945</v>
      </c>
      <c r="F66" s="128"/>
    </row>
    <row r="67" spans="1:6">
      <c r="A67" s="19">
        <v>913</v>
      </c>
      <c r="B67" s="19">
        <v>18</v>
      </c>
      <c r="C67" s="19" t="s">
        <v>206</v>
      </c>
      <c r="D67" s="19" t="s">
        <v>174</v>
      </c>
      <c r="E67" s="20">
        <v>3606.81</v>
      </c>
      <c r="F67" s="128"/>
    </row>
    <row r="68" spans="1:6">
      <c r="A68" s="19">
        <v>913</v>
      </c>
      <c r="B68" s="19">
        <v>22</v>
      </c>
      <c r="C68" s="19" t="s">
        <v>207</v>
      </c>
      <c r="D68" s="19" t="s">
        <v>175</v>
      </c>
      <c r="E68" s="20">
        <v>409</v>
      </c>
      <c r="F68" s="128"/>
    </row>
    <row r="69" spans="1:6">
      <c r="A69" s="19">
        <v>913</v>
      </c>
      <c r="B69" s="19">
        <v>23</v>
      </c>
      <c r="C69" s="19" t="s">
        <v>10</v>
      </c>
      <c r="D69" s="19" t="s">
        <v>175</v>
      </c>
      <c r="E69" s="20">
        <v>1978</v>
      </c>
      <c r="F69" s="128"/>
    </row>
    <row r="70" spans="1:6">
      <c r="A70" s="19">
        <v>913</v>
      </c>
      <c r="B70" s="19">
        <v>24</v>
      </c>
      <c r="C70" s="19" t="s">
        <v>192</v>
      </c>
      <c r="D70" s="19" t="s">
        <v>170</v>
      </c>
      <c r="E70" s="20">
        <v>1933</v>
      </c>
      <c r="F70" s="128"/>
    </row>
    <row r="71" spans="1:6">
      <c r="A71" s="19">
        <v>913</v>
      </c>
      <c r="B71" s="19">
        <v>25</v>
      </c>
      <c r="C71" s="19" t="s">
        <v>192</v>
      </c>
      <c r="D71" s="19" t="s">
        <v>176</v>
      </c>
      <c r="E71" s="20">
        <v>3022.14</v>
      </c>
      <c r="F71" s="128"/>
    </row>
    <row r="72" spans="1:6">
      <c r="A72" s="19">
        <v>913</v>
      </c>
      <c r="B72" s="19">
        <v>26</v>
      </c>
      <c r="C72" s="19" t="s">
        <v>192</v>
      </c>
      <c r="D72" s="19" t="s">
        <v>177</v>
      </c>
      <c r="E72" s="20">
        <v>2007</v>
      </c>
      <c r="F72" s="128"/>
    </row>
    <row r="73" spans="1:6">
      <c r="A73" s="19">
        <v>913</v>
      </c>
      <c r="B73" s="19">
        <v>28</v>
      </c>
      <c r="C73" s="19" t="s">
        <v>192</v>
      </c>
      <c r="D73" s="19" t="s">
        <v>180</v>
      </c>
      <c r="E73" s="20">
        <v>3000</v>
      </c>
      <c r="F73" s="128"/>
    </row>
    <row r="74" spans="1:6">
      <c r="A74" s="19">
        <v>913</v>
      </c>
      <c r="B74" s="19">
        <v>29</v>
      </c>
      <c r="C74" s="19" t="s">
        <v>11</v>
      </c>
      <c r="D74" s="19" t="s">
        <v>179</v>
      </c>
      <c r="E74" s="20">
        <v>2639.62</v>
      </c>
      <c r="F74" s="128"/>
    </row>
    <row r="75" spans="1:6">
      <c r="A75" s="19">
        <v>913</v>
      </c>
      <c r="B75" s="19">
        <v>37</v>
      </c>
      <c r="C75" s="19" t="s">
        <v>12</v>
      </c>
      <c r="D75" s="19" t="s">
        <v>164</v>
      </c>
      <c r="E75" s="20">
        <v>1056.33</v>
      </c>
      <c r="F75" s="128"/>
    </row>
    <row r="76" spans="1:6">
      <c r="A76" s="19">
        <v>913</v>
      </c>
      <c r="B76" s="19">
        <v>38</v>
      </c>
      <c r="C76" s="19" t="s">
        <v>192</v>
      </c>
      <c r="D76" s="19" t="s">
        <v>181</v>
      </c>
      <c r="E76" s="20">
        <v>2750.35</v>
      </c>
      <c r="F76" s="128"/>
    </row>
    <row r="77" spans="1:6">
      <c r="A77" s="19">
        <v>913</v>
      </c>
      <c r="B77" s="19">
        <v>39</v>
      </c>
      <c r="C77" s="19" t="s">
        <v>13</v>
      </c>
      <c r="D77" s="19"/>
      <c r="E77" s="20">
        <v>3130</v>
      </c>
      <c r="F77" s="128"/>
    </row>
    <row r="78" spans="1:6">
      <c r="A78" s="19">
        <v>913</v>
      </c>
      <c r="B78" s="19">
        <v>40</v>
      </c>
      <c r="C78" s="19" t="s">
        <v>209</v>
      </c>
      <c r="D78" s="19" t="s">
        <v>167</v>
      </c>
      <c r="E78" s="20">
        <v>426.8</v>
      </c>
      <c r="F78" s="128"/>
    </row>
    <row r="79" spans="1:6">
      <c r="A79" s="19">
        <v>913</v>
      </c>
      <c r="B79" s="19">
        <v>43</v>
      </c>
      <c r="C79" s="19" t="s">
        <v>192</v>
      </c>
      <c r="D79" s="19" t="s">
        <v>182</v>
      </c>
      <c r="E79" s="20">
        <v>2593.15</v>
      </c>
      <c r="F79" s="128"/>
    </row>
    <row r="80" spans="1:6">
      <c r="A80" s="19">
        <v>913</v>
      </c>
      <c r="B80" s="19">
        <v>67</v>
      </c>
      <c r="C80" s="19" t="s">
        <v>192</v>
      </c>
      <c r="D80" s="19" t="s">
        <v>168</v>
      </c>
      <c r="E80" s="20">
        <v>1901.39</v>
      </c>
      <c r="F80" s="128"/>
    </row>
    <row r="81" spans="1:6">
      <c r="A81" s="19">
        <v>913</v>
      </c>
      <c r="B81" s="19">
        <v>69</v>
      </c>
      <c r="C81" s="19" t="s">
        <v>192</v>
      </c>
      <c r="D81" s="19" t="s">
        <v>183</v>
      </c>
      <c r="E81" s="20">
        <v>4645.2700000000004</v>
      </c>
      <c r="F81" s="128"/>
    </row>
    <row r="82" spans="1:6">
      <c r="A82" s="19">
        <v>913</v>
      </c>
      <c r="B82" s="19">
        <v>70</v>
      </c>
      <c r="C82" s="19" t="s">
        <v>23</v>
      </c>
      <c r="D82" s="19" t="s">
        <v>183</v>
      </c>
      <c r="E82" s="20">
        <v>598</v>
      </c>
      <c r="F82" s="128"/>
    </row>
    <row r="83" spans="1:6">
      <c r="A83" s="19">
        <v>913</v>
      </c>
      <c r="B83" s="19">
        <v>71</v>
      </c>
      <c r="C83" s="19" t="s">
        <v>211</v>
      </c>
      <c r="D83" s="19" t="s">
        <v>170</v>
      </c>
      <c r="E83" s="20">
        <v>1796</v>
      </c>
      <c r="F83" s="128"/>
    </row>
    <row r="84" spans="1:6">
      <c r="A84" s="19">
        <v>913</v>
      </c>
      <c r="B84" s="19">
        <v>86</v>
      </c>
      <c r="C84" s="19" t="s">
        <v>192</v>
      </c>
      <c r="D84" s="19" t="s">
        <v>171</v>
      </c>
      <c r="E84" s="20">
        <v>1660.66</v>
      </c>
      <c r="F84" s="128"/>
    </row>
    <row r="85" spans="1:6">
      <c r="A85" s="19">
        <v>913</v>
      </c>
      <c r="B85" s="19">
        <v>87</v>
      </c>
      <c r="C85" s="119" t="s">
        <v>212</v>
      </c>
      <c r="D85" s="119" t="s">
        <v>182</v>
      </c>
      <c r="E85" s="20">
        <v>1660.66</v>
      </c>
      <c r="F85" s="128"/>
    </row>
    <row r="86" spans="1:6">
      <c r="A86" s="19">
        <v>913</v>
      </c>
      <c r="B86" s="19">
        <v>89</v>
      </c>
      <c r="C86" s="19" t="s">
        <v>213</v>
      </c>
      <c r="D86" s="19" t="s">
        <v>166</v>
      </c>
      <c r="E86" s="20">
        <v>1113.1199999999999</v>
      </c>
      <c r="F86" s="128"/>
    </row>
    <row r="87" spans="1:6">
      <c r="A87" s="19">
        <v>913</v>
      </c>
      <c r="B87" s="19">
        <v>90</v>
      </c>
      <c r="C87" s="19" t="s">
        <v>219</v>
      </c>
      <c r="D87" s="19" t="s">
        <v>182</v>
      </c>
      <c r="E87" s="20">
        <v>904.1</v>
      </c>
      <c r="F87" s="128"/>
    </row>
    <row r="88" spans="1:6">
      <c r="A88" s="19">
        <v>913</v>
      </c>
      <c r="B88" s="19">
        <v>96</v>
      </c>
      <c r="C88" s="19" t="s">
        <v>214</v>
      </c>
      <c r="D88" s="19" t="s">
        <v>179</v>
      </c>
      <c r="E88" s="20">
        <v>1933.61</v>
      </c>
      <c r="F88" s="128"/>
    </row>
    <row r="89" spans="1:6">
      <c r="A89" s="19">
        <v>913</v>
      </c>
      <c r="B89" s="19">
        <v>97</v>
      </c>
      <c r="C89" s="19" t="s">
        <v>215</v>
      </c>
      <c r="D89" s="19" t="s">
        <v>167</v>
      </c>
      <c r="E89" s="20">
        <v>1966.38</v>
      </c>
      <c r="F89" s="128"/>
    </row>
    <row r="90" spans="1:6">
      <c r="A90" s="19">
        <v>913</v>
      </c>
      <c r="B90" s="19">
        <v>104</v>
      </c>
      <c r="C90" s="21" t="s">
        <v>216</v>
      </c>
      <c r="D90" s="21" t="s">
        <v>169</v>
      </c>
      <c r="E90" s="20">
        <v>1669</v>
      </c>
      <c r="F90" s="128"/>
    </row>
    <row r="91" spans="1:6">
      <c r="A91" s="19">
        <v>913</v>
      </c>
      <c r="B91" s="19">
        <v>106</v>
      </c>
      <c r="C91" s="21" t="s">
        <v>217</v>
      </c>
      <c r="D91" s="21" t="s">
        <v>184</v>
      </c>
      <c r="E91" s="20">
        <v>1742.31</v>
      </c>
      <c r="F91" s="128"/>
    </row>
    <row r="92" spans="1:6">
      <c r="A92" s="19">
        <v>913</v>
      </c>
      <c r="B92" s="19">
        <v>107</v>
      </c>
      <c r="C92" s="21" t="s">
        <v>218</v>
      </c>
      <c r="D92" s="21" t="s">
        <v>181</v>
      </c>
      <c r="E92" s="20">
        <v>1745.9</v>
      </c>
      <c r="F92" s="128"/>
    </row>
    <row r="93" spans="1:6" ht="12.75" customHeight="1">
      <c r="A93" s="19">
        <v>913</v>
      </c>
      <c r="B93" s="19">
        <v>113</v>
      </c>
      <c r="C93" s="21" t="s">
        <v>191</v>
      </c>
      <c r="D93" s="21" t="s">
        <v>178</v>
      </c>
      <c r="E93" s="20">
        <v>2736.88</v>
      </c>
      <c r="F93" s="128"/>
    </row>
    <row r="94" spans="1:6">
      <c r="A94" s="19">
        <v>491</v>
      </c>
      <c r="B94" s="19">
        <v>5010</v>
      </c>
      <c r="C94" s="21" t="s">
        <v>53</v>
      </c>
      <c r="D94" s="21" t="s">
        <v>185</v>
      </c>
      <c r="E94" s="20">
        <v>4722.95</v>
      </c>
      <c r="F94" s="128"/>
    </row>
    <row r="95" spans="1:6">
      <c r="A95" s="19">
        <v>491</v>
      </c>
      <c r="B95" s="19">
        <v>5039</v>
      </c>
      <c r="C95" s="21" t="s">
        <v>54</v>
      </c>
      <c r="D95" s="21"/>
      <c r="E95" s="20">
        <v>6800.97</v>
      </c>
      <c r="F95" s="128"/>
    </row>
    <row r="96" spans="1:6">
      <c r="A96" s="23">
        <v>913</v>
      </c>
      <c r="B96" s="23">
        <v>125</v>
      </c>
      <c r="C96" s="135" t="s">
        <v>220</v>
      </c>
      <c r="D96" s="2"/>
      <c r="E96" s="24">
        <v>1136.07</v>
      </c>
      <c r="F96" s="136"/>
    </row>
    <row r="97" spans="1:6">
      <c r="A97" s="23">
        <v>913</v>
      </c>
      <c r="B97" s="23">
        <v>132</v>
      </c>
      <c r="C97" s="135" t="s">
        <v>219</v>
      </c>
      <c r="D97" s="2"/>
      <c r="E97" s="24">
        <v>674.59</v>
      </c>
      <c r="F97" s="136"/>
    </row>
    <row r="98" spans="1:6">
      <c r="A98" s="23">
        <v>913</v>
      </c>
      <c r="B98" s="23">
        <v>133</v>
      </c>
      <c r="C98" s="135" t="s">
        <v>221</v>
      </c>
      <c r="D98" s="2"/>
      <c r="E98" s="24">
        <v>674.59</v>
      </c>
      <c r="F98" s="136"/>
    </row>
    <row r="99" spans="1:6">
      <c r="A99" s="23">
        <v>913</v>
      </c>
      <c r="B99" s="23">
        <v>134</v>
      </c>
      <c r="C99" s="135" t="s">
        <v>222</v>
      </c>
      <c r="D99" s="137" t="s">
        <v>164</v>
      </c>
      <c r="E99" s="24">
        <v>686.89</v>
      </c>
      <c r="F99" s="136"/>
    </row>
  </sheetData>
  <mergeCells count="4">
    <mergeCell ref="A32:F32"/>
    <mergeCell ref="A58:F58"/>
    <mergeCell ref="A4:B4"/>
    <mergeCell ref="A5:F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opLeftCell="C94" workbookViewId="0">
      <selection activeCell="K10" sqref="K10"/>
    </sheetView>
  </sheetViews>
  <sheetFormatPr defaultRowHeight="15"/>
  <cols>
    <col min="1" max="1" width="5.125" customWidth="1"/>
    <col min="2" max="2" width="5.375" customWidth="1"/>
    <col min="3" max="3" width="34.875" customWidth="1"/>
    <col min="4" max="4" width="15.875" customWidth="1"/>
    <col min="5" max="5" width="11.375" style="181" customWidth="1"/>
    <col min="6" max="6" width="8.875" style="139" customWidth="1"/>
    <col min="7" max="7" width="22.375" style="140" customWidth="1"/>
    <col min="8" max="8" width="7.875" hidden="1" customWidth="1"/>
    <col min="9" max="9" width="8.125" style="244" hidden="1" customWidth="1"/>
    <col min="10" max="10" width="9" style="132"/>
  </cols>
  <sheetData>
    <row r="1" spans="1:9" ht="14.25" customHeight="1">
      <c r="A1" s="396" t="s">
        <v>314</v>
      </c>
      <c r="B1" s="397"/>
      <c r="C1" s="397"/>
      <c r="D1" s="397"/>
      <c r="E1" s="398"/>
      <c r="F1" s="398"/>
      <c r="G1" s="398"/>
      <c r="H1" s="148"/>
      <c r="I1" s="242"/>
    </row>
    <row r="2" spans="1:9" ht="14.25" customHeight="1">
      <c r="A2" s="399"/>
      <c r="B2" s="399"/>
      <c r="C2" s="399"/>
      <c r="D2" s="399"/>
      <c r="E2" s="399"/>
      <c r="F2" s="399"/>
      <c r="G2" s="399"/>
      <c r="H2" s="148"/>
      <c r="I2" s="242"/>
    </row>
    <row r="3" spans="1:9" ht="25.5">
      <c r="A3" s="403" t="s">
        <v>338</v>
      </c>
      <c r="B3" s="404"/>
      <c r="C3" s="149" t="s">
        <v>0</v>
      </c>
      <c r="D3" s="150" t="s">
        <v>37</v>
      </c>
      <c r="E3" s="151" t="s">
        <v>273</v>
      </c>
      <c r="F3" s="175" t="s">
        <v>85</v>
      </c>
      <c r="G3" s="150" t="s">
        <v>266</v>
      </c>
      <c r="H3" s="152" t="s">
        <v>261</v>
      </c>
      <c r="I3" s="242"/>
    </row>
    <row r="4" spans="1:9">
      <c r="A4" s="153">
        <v>913</v>
      </c>
      <c r="B4" s="153">
        <v>7</v>
      </c>
      <c r="C4" s="154" t="s">
        <v>43</v>
      </c>
      <c r="D4" s="155">
        <v>2007</v>
      </c>
      <c r="E4" s="176">
        <v>2007</v>
      </c>
      <c r="F4" s="156"/>
      <c r="G4" s="225" t="s">
        <v>269</v>
      </c>
      <c r="H4" s="407" t="s">
        <v>368</v>
      </c>
      <c r="I4" s="243" t="s">
        <v>331</v>
      </c>
    </row>
    <row r="5" spans="1:9">
      <c r="A5" s="153">
        <v>913</v>
      </c>
      <c r="B5" s="153">
        <v>305</v>
      </c>
      <c r="C5" s="161" t="s">
        <v>372</v>
      </c>
      <c r="D5" s="155">
        <v>852.85</v>
      </c>
      <c r="E5" s="176">
        <v>2016</v>
      </c>
      <c r="F5" s="156"/>
      <c r="G5" s="225" t="s">
        <v>269</v>
      </c>
      <c r="H5" s="407"/>
      <c r="I5" s="243" t="s">
        <v>331</v>
      </c>
    </row>
    <row r="6" spans="1:9">
      <c r="A6" s="153">
        <v>913</v>
      </c>
      <c r="B6" s="153">
        <v>111</v>
      </c>
      <c r="C6" s="154" t="s">
        <v>44</v>
      </c>
      <c r="D6" s="155">
        <v>733.61</v>
      </c>
      <c r="E6" s="176">
        <v>2010</v>
      </c>
      <c r="F6" s="156"/>
      <c r="G6" s="225" t="s">
        <v>269</v>
      </c>
      <c r="H6" s="407"/>
      <c r="I6" s="243" t="s">
        <v>331</v>
      </c>
    </row>
    <row r="7" spans="1:9">
      <c r="A7" s="159">
        <v>913</v>
      </c>
      <c r="B7" s="159">
        <v>119</v>
      </c>
      <c r="C7" s="162" t="s">
        <v>46</v>
      </c>
      <c r="D7" s="155">
        <v>368.85</v>
      </c>
      <c r="E7" s="176">
        <v>2010</v>
      </c>
      <c r="F7" s="156"/>
      <c r="G7" s="160" t="s">
        <v>269</v>
      </c>
      <c r="H7" s="407"/>
      <c r="I7" s="242" t="s">
        <v>315</v>
      </c>
    </row>
    <row r="8" spans="1:9">
      <c r="A8" s="159">
        <v>913</v>
      </c>
      <c r="B8" s="159">
        <v>118</v>
      </c>
      <c r="C8" s="162" t="s">
        <v>47</v>
      </c>
      <c r="D8" s="155">
        <v>531.97</v>
      </c>
      <c r="E8" s="176">
        <v>2010</v>
      </c>
      <c r="F8" s="156"/>
      <c r="G8" s="160" t="s">
        <v>269</v>
      </c>
      <c r="H8" s="407"/>
      <c r="I8" s="242" t="s">
        <v>315</v>
      </c>
    </row>
    <row r="9" spans="1:9">
      <c r="A9" s="159">
        <v>90</v>
      </c>
      <c r="B9" s="159">
        <v>114</v>
      </c>
      <c r="C9" s="162" t="s">
        <v>48</v>
      </c>
      <c r="D9" s="155">
        <v>180</v>
      </c>
      <c r="E9" s="207" t="s">
        <v>265</v>
      </c>
      <c r="F9" s="156"/>
      <c r="G9" s="160" t="s">
        <v>269</v>
      </c>
      <c r="H9" s="407"/>
      <c r="I9" s="242" t="s">
        <v>315</v>
      </c>
    </row>
    <row r="10" spans="1:9" ht="24.75">
      <c r="A10" s="159">
        <v>90</v>
      </c>
      <c r="B10" s="163" t="s">
        <v>363</v>
      </c>
      <c r="C10" s="164" t="s">
        <v>49</v>
      </c>
      <c r="D10" s="155">
        <v>330</v>
      </c>
      <c r="E10" s="207" t="s">
        <v>265</v>
      </c>
      <c r="F10" s="156"/>
      <c r="G10" s="160" t="s">
        <v>269</v>
      </c>
      <c r="H10" s="407"/>
      <c r="I10" s="242" t="s">
        <v>315</v>
      </c>
    </row>
    <row r="11" spans="1:9">
      <c r="A11" s="153">
        <v>913</v>
      </c>
      <c r="B11" s="153">
        <v>144</v>
      </c>
      <c r="C11" s="159" t="s">
        <v>246</v>
      </c>
      <c r="D11" s="155">
        <v>1590</v>
      </c>
      <c r="E11" s="176">
        <v>2011</v>
      </c>
      <c r="F11" s="156"/>
      <c r="G11" s="160" t="s">
        <v>269</v>
      </c>
      <c r="H11" s="407"/>
      <c r="I11" s="243" t="s">
        <v>331</v>
      </c>
    </row>
    <row r="12" spans="1:9">
      <c r="A12" s="170">
        <v>913</v>
      </c>
      <c r="B12" s="170">
        <v>245</v>
      </c>
      <c r="C12" s="241" t="s">
        <v>278</v>
      </c>
      <c r="D12" s="232">
        <v>291.87</v>
      </c>
      <c r="E12" s="233">
        <v>2014</v>
      </c>
      <c r="F12" s="234"/>
      <c r="G12" s="160" t="s">
        <v>269</v>
      </c>
      <c r="H12" s="407"/>
      <c r="I12" s="243" t="s">
        <v>331</v>
      </c>
    </row>
    <row r="13" spans="1:9">
      <c r="A13" s="170">
        <v>913</v>
      </c>
      <c r="B13" s="265">
        <v>200</v>
      </c>
      <c r="C13" s="266" t="s">
        <v>330</v>
      </c>
      <c r="D13" s="232">
        <v>2100</v>
      </c>
      <c r="E13" s="233">
        <v>2013</v>
      </c>
      <c r="F13" s="234"/>
      <c r="G13" s="263" t="s">
        <v>269</v>
      </c>
      <c r="H13" s="407"/>
      <c r="I13" s="243" t="s">
        <v>331</v>
      </c>
    </row>
    <row r="14" spans="1:9">
      <c r="A14" s="153">
        <v>491</v>
      </c>
      <c r="B14" s="163">
        <v>5084</v>
      </c>
      <c r="C14" s="164" t="s">
        <v>350</v>
      </c>
      <c r="D14" s="155">
        <v>4104.07</v>
      </c>
      <c r="E14" s="176">
        <v>2015</v>
      </c>
      <c r="F14" s="156"/>
      <c r="G14" s="160" t="s">
        <v>269</v>
      </c>
      <c r="H14" s="407"/>
      <c r="I14" s="269" t="s">
        <v>315</v>
      </c>
    </row>
    <row r="15" spans="1:9" ht="14.25" customHeight="1">
      <c r="A15" s="159">
        <v>913</v>
      </c>
      <c r="B15" s="163">
        <v>278</v>
      </c>
      <c r="C15" s="267" t="s">
        <v>351</v>
      </c>
      <c r="D15" s="158">
        <v>782.11</v>
      </c>
      <c r="E15" s="268">
        <v>2015</v>
      </c>
      <c r="F15" s="76"/>
      <c r="G15" s="160" t="s">
        <v>269</v>
      </c>
      <c r="H15" s="407"/>
      <c r="I15" s="249" t="s">
        <v>331</v>
      </c>
    </row>
    <row r="16" spans="1:9" ht="15.75" customHeight="1" thickBot="1">
      <c r="A16" s="222">
        <v>913</v>
      </c>
      <c r="B16" s="223">
        <v>279</v>
      </c>
      <c r="C16" s="270" t="s">
        <v>351</v>
      </c>
      <c r="D16" s="271">
        <v>782.11</v>
      </c>
      <c r="E16" s="272">
        <v>2015</v>
      </c>
      <c r="F16" s="273"/>
      <c r="G16" s="224" t="s">
        <v>269</v>
      </c>
      <c r="H16" s="408"/>
      <c r="I16" s="303" t="s">
        <v>331</v>
      </c>
    </row>
    <row r="17" spans="1:9">
      <c r="A17" s="154">
        <v>913</v>
      </c>
      <c r="B17" s="153">
        <v>97</v>
      </c>
      <c r="C17" s="154" t="s">
        <v>215</v>
      </c>
      <c r="D17" s="155">
        <v>1966.38</v>
      </c>
      <c r="E17" s="176">
        <v>2009</v>
      </c>
      <c r="F17" s="156" t="s">
        <v>259</v>
      </c>
      <c r="G17" s="212" t="s">
        <v>267</v>
      </c>
      <c r="H17" s="406" t="s">
        <v>369</v>
      </c>
      <c r="I17" s="394" t="s">
        <v>336</v>
      </c>
    </row>
    <row r="18" spans="1:9">
      <c r="A18" s="153">
        <v>913</v>
      </c>
      <c r="B18" s="153">
        <v>64</v>
      </c>
      <c r="C18" s="154" t="s">
        <v>11</v>
      </c>
      <c r="D18" s="155">
        <v>1977.87</v>
      </c>
      <c r="E18" s="176">
        <v>2008</v>
      </c>
      <c r="F18" s="234"/>
      <c r="G18" s="157" t="s">
        <v>267</v>
      </c>
      <c r="H18" s="407"/>
      <c r="I18" s="394"/>
    </row>
    <row r="19" spans="1:9">
      <c r="A19" s="154">
        <v>913</v>
      </c>
      <c r="B19" s="154">
        <v>175</v>
      </c>
      <c r="C19" s="161" t="s">
        <v>288</v>
      </c>
      <c r="D19" s="155">
        <v>267.48</v>
      </c>
      <c r="E19" s="176">
        <v>2012</v>
      </c>
      <c r="F19" s="156"/>
      <c r="G19" s="157" t="s">
        <v>267</v>
      </c>
      <c r="H19" s="407"/>
      <c r="I19" s="394"/>
    </row>
    <row r="20" spans="1:9" ht="15.75" customHeight="1">
      <c r="A20" s="154">
        <v>913</v>
      </c>
      <c r="B20" s="154">
        <v>183</v>
      </c>
      <c r="C20" s="161" t="s">
        <v>339</v>
      </c>
      <c r="D20" s="155">
        <f>2523+900</f>
        <v>3423</v>
      </c>
      <c r="E20" s="176">
        <v>2012</v>
      </c>
      <c r="F20" s="156"/>
      <c r="G20" s="157" t="s">
        <v>267</v>
      </c>
      <c r="H20" s="407"/>
      <c r="I20" s="394"/>
    </row>
    <row r="21" spans="1:9" ht="15.75" customHeight="1">
      <c r="A21" s="231">
        <v>913</v>
      </c>
      <c r="B21" s="231">
        <v>285</v>
      </c>
      <c r="C21" s="161" t="s">
        <v>288</v>
      </c>
      <c r="D21" s="232">
        <v>243.09</v>
      </c>
      <c r="E21" s="233">
        <v>2015</v>
      </c>
      <c r="F21" s="234"/>
      <c r="G21" s="157" t="s">
        <v>267</v>
      </c>
      <c r="H21" s="407"/>
      <c r="I21" s="394"/>
    </row>
    <row r="22" spans="1:9" ht="15.75" thickBot="1">
      <c r="A22" s="285">
        <v>913</v>
      </c>
      <c r="B22" s="285">
        <v>260</v>
      </c>
      <c r="C22" s="213" t="s">
        <v>11</v>
      </c>
      <c r="D22" s="292">
        <v>2145.5300000000002</v>
      </c>
      <c r="E22" s="284">
        <v>2014</v>
      </c>
      <c r="F22" s="273"/>
      <c r="G22" s="218" t="s">
        <v>267</v>
      </c>
      <c r="H22" s="408"/>
      <c r="I22" s="395"/>
    </row>
    <row r="23" spans="1:9">
      <c r="A23" s="208">
        <v>913</v>
      </c>
      <c r="B23" s="208">
        <v>12</v>
      </c>
      <c r="C23" s="208" t="s">
        <v>190</v>
      </c>
      <c r="D23" s="209">
        <v>419</v>
      </c>
      <c r="E23" s="210">
        <v>2006</v>
      </c>
      <c r="F23" s="211"/>
      <c r="G23" s="212" t="s">
        <v>267</v>
      </c>
      <c r="H23" s="406" t="s">
        <v>367</v>
      </c>
      <c r="I23" s="409" t="s">
        <v>337</v>
      </c>
    </row>
    <row r="24" spans="1:9">
      <c r="A24" s="154">
        <v>913</v>
      </c>
      <c r="B24" s="154">
        <v>25</v>
      </c>
      <c r="C24" s="154" t="s">
        <v>43</v>
      </c>
      <c r="D24" s="155">
        <v>3022.14</v>
      </c>
      <c r="E24" s="176">
        <v>2008</v>
      </c>
      <c r="F24" s="156"/>
      <c r="G24" s="157" t="s">
        <v>267</v>
      </c>
      <c r="H24" s="407"/>
      <c r="I24" s="410"/>
    </row>
    <row r="25" spans="1:9">
      <c r="A25" s="231">
        <v>491</v>
      </c>
      <c r="B25" s="231">
        <v>5052</v>
      </c>
      <c r="C25" s="231" t="s">
        <v>376</v>
      </c>
      <c r="D25" s="232">
        <v>3713.82</v>
      </c>
      <c r="E25" s="233">
        <v>2011</v>
      </c>
      <c r="F25" s="234" t="s">
        <v>259</v>
      </c>
      <c r="G25" s="157" t="s">
        <v>267</v>
      </c>
      <c r="H25" s="407"/>
      <c r="I25" s="410"/>
    </row>
    <row r="26" spans="1:9" ht="15.75" thickBot="1">
      <c r="A26" s="213">
        <v>669</v>
      </c>
      <c r="B26" s="213">
        <v>5080</v>
      </c>
      <c r="C26" s="251" t="s">
        <v>377</v>
      </c>
      <c r="D26" s="215">
        <v>35000</v>
      </c>
      <c r="E26" s="216">
        <v>2014</v>
      </c>
      <c r="F26" s="217"/>
      <c r="G26" s="218" t="s">
        <v>267</v>
      </c>
      <c r="H26" s="408"/>
      <c r="I26" s="411"/>
    </row>
    <row r="27" spans="1:9" ht="15" customHeight="1">
      <c r="A27" s="219">
        <v>913</v>
      </c>
      <c r="B27" s="219">
        <v>5</v>
      </c>
      <c r="C27" s="219" t="s">
        <v>43</v>
      </c>
      <c r="D27" s="220">
        <v>2855</v>
      </c>
      <c r="E27" s="221">
        <v>2007</v>
      </c>
      <c r="F27" s="211"/>
      <c r="G27" s="264" t="s">
        <v>268</v>
      </c>
      <c r="H27" s="311" t="s">
        <v>366</v>
      </c>
      <c r="I27" s="243" t="s">
        <v>332</v>
      </c>
    </row>
    <row r="28" spans="1:9" ht="14.25" customHeight="1">
      <c r="A28" s="153">
        <v>913</v>
      </c>
      <c r="B28" s="153">
        <v>292</v>
      </c>
      <c r="C28" s="153" t="s">
        <v>373</v>
      </c>
      <c r="D28" s="158">
        <v>486.99</v>
      </c>
      <c r="E28" s="177">
        <v>2016</v>
      </c>
      <c r="F28" s="156"/>
      <c r="G28" s="212" t="s">
        <v>268</v>
      </c>
      <c r="H28" s="312"/>
      <c r="I28" s="242" t="s">
        <v>316</v>
      </c>
    </row>
    <row r="29" spans="1:9">
      <c r="A29" s="153">
        <v>913</v>
      </c>
      <c r="B29" s="153">
        <v>32</v>
      </c>
      <c r="C29" s="153" t="s">
        <v>192</v>
      </c>
      <c r="D29" s="158">
        <v>3146</v>
      </c>
      <c r="E29" s="177">
        <v>2007</v>
      </c>
      <c r="F29" s="156"/>
      <c r="G29" s="212" t="s">
        <v>268</v>
      </c>
      <c r="H29" s="312"/>
      <c r="I29" s="243" t="s">
        <v>332</v>
      </c>
    </row>
    <row r="30" spans="1:9">
      <c r="A30" s="153">
        <v>913</v>
      </c>
      <c r="B30" s="153">
        <v>34</v>
      </c>
      <c r="C30" s="153" t="s">
        <v>200</v>
      </c>
      <c r="D30" s="158">
        <v>519</v>
      </c>
      <c r="E30" s="177">
        <v>2007</v>
      </c>
      <c r="F30" s="156"/>
      <c r="G30" s="212" t="s">
        <v>268</v>
      </c>
      <c r="H30" s="312"/>
      <c r="I30" s="242" t="s">
        <v>316</v>
      </c>
    </row>
    <row r="31" spans="1:9">
      <c r="A31" s="153">
        <v>913</v>
      </c>
      <c r="B31" s="153">
        <v>41</v>
      </c>
      <c r="C31" s="153" t="s">
        <v>198</v>
      </c>
      <c r="D31" s="158">
        <v>610</v>
      </c>
      <c r="E31" s="177">
        <v>2006</v>
      </c>
      <c r="F31" s="156"/>
      <c r="G31" s="212" t="s">
        <v>268</v>
      </c>
      <c r="H31" s="312"/>
      <c r="I31" s="243" t="s">
        <v>332</v>
      </c>
    </row>
    <row r="32" spans="1:9">
      <c r="A32" s="153">
        <v>913</v>
      </c>
      <c r="B32" s="153">
        <v>293</v>
      </c>
      <c r="C32" s="153" t="s">
        <v>374</v>
      </c>
      <c r="D32" s="158">
        <v>2600</v>
      </c>
      <c r="E32" s="177">
        <v>2016</v>
      </c>
      <c r="F32" s="156"/>
      <c r="G32" s="157" t="s">
        <v>268</v>
      </c>
      <c r="H32" s="312"/>
      <c r="I32" s="245" t="s">
        <v>317</v>
      </c>
    </row>
    <row r="33" spans="1:9">
      <c r="A33" s="153">
        <v>913</v>
      </c>
      <c r="B33" s="153">
        <v>48</v>
      </c>
      <c r="C33" s="153" t="s">
        <v>202</v>
      </c>
      <c r="D33" s="158">
        <v>560</v>
      </c>
      <c r="E33" s="177">
        <v>2002</v>
      </c>
      <c r="F33" s="156"/>
      <c r="G33" s="157" t="s">
        <v>268</v>
      </c>
      <c r="H33" s="312"/>
      <c r="I33" s="245" t="s">
        <v>317</v>
      </c>
    </row>
    <row r="34" spans="1:9">
      <c r="A34" s="153">
        <v>913</v>
      </c>
      <c r="B34" s="153">
        <v>51</v>
      </c>
      <c r="C34" s="153" t="s">
        <v>192</v>
      </c>
      <c r="D34" s="158">
        <v>2820</v>
      </c>
      <c r="E34" s="177">
        <v>2006</v>
      </c>
      <c r="F34" s="156"/>
      <c r="G34" s="157" t="s">
        <v>268</v>
      </c>
      <c r="H34" s="312"/>
      <c r="I34" s="245" t="s">
        <v>317</v>
      </c>
    </row>
    <row r="35" spans="1:9">
      <c r="A35" s="153">
        <v>913</v>
      </c>
      <c r="B35" s="153">
        <v>53</v>
      </c>
      <c r="C35" s="153" t="s">
        <v>192</v>
      </c>
      <c r="D35" s="158">
        <v>3278.31</v>
      </c>
      <c r="E35" s="177">
        <v>2003</v>
      </c>
      <c r="F35" s="156"/>
      <c r="G35" s="157" t="s">
        <v>268</v>
      </c>
      <c r="H35" s="312"/>
      <c r="I35" s="243" t="s">
        <v>332</v>
      </c>
    </row>
    <row r="36" spans="1:9">
      <c r="A36" s="153">
        <v>913</v>
      </c>
      <c r="B36" s="153">
        <v>55</v>
      </c>
      <c r="C36" s="153" t="s">
        <v>192</v>
      </c>
      <c r="D36" s="158">
        <v>2470</v>
      </c>
      <c r="E36" s="177">
        <v>2007</v>
      </c>
      <c r="F36" s="156"/>
      <c r="G36" s="157" t="s">
        <v>268</v>
      </c>
      <c r="H36" s="312"/>
      <c r="I36" s="245" t="s">
        <v>317</v>
      </c>
    </row>
    <row r="37" spans="1:9">
      <c r="A37" s="153">
        <v>913</v>
      </c>
      <c r="B37" s="153">
        <v>65</v>
      </c>
      <c r="C37" s="153" t="s">
        <v>193</v>
      </c>
      <c r="D37" s="158">
        <v>1778.69</v>
      </c>
      <c r="E37" s="177">
        <v>2008</v>
      </c>
      <c r="F37" s="156" t="s">
        <v>259</v>
      </c>
      <c r="G37" s="157" t="s">
        <v>268</v>
      </c>
      <c r="H37" s="312"/>
      <c r="I37" s="242" t="s">
        <v>316</v>
      </c>
    </row>
    <row r="38" spans="1:9">
      <c r="A38" s="153">
        <v>913</v>
      </c>
      <c r="B38" s="153">
        <v>82</v>
      </c>
      <c r="C38" s="165" t="s">
        <v>279</v>
      </c>
      <c r="D38" s="158">
        <v>3000</v>
      </c>
      <c r="E38" s="177">
        <v>2009</v>
      </c>
      <c r="F38" s="156"/>
      <c r="G38" s="157" t="s">
        <v>268</v>
      </c>
      <c r="H38" s="312"/>
      <c r="I38" s="243" t="s">
        <v>332</v>
      </c>
    </row>
    <row r="39" spans="1:9">
      <c r="A39" s="153">
        <v>913</v>
      </c>
      <c r="B39" s="153">
        <v>83</v>
      </c>
      <c r="C39" s="153" t="s">
        <v>191</v>
      </c>
      <c r="D39" s="158">
        <v>1660.66</v>
      </c>
      <c r="E39" s="177">
        <v>2009</v>
      </c>
      <c r="F39" s="156"/>
      <c r="G39" s="157" t="s">
        <v>268</v>
      </c>
      <c r="H39" s="312"/>
      <c r="I39" s="245" t="s">
        <v>317</v>
      </c>
    </row>
    <row r="40" spans="1:9">
      <c r="A40" s="153">
        <v>913</v>
      </c>
      <c r="B40" s="153">
        <v>84</v>
      </c>
      <c r="C40" s="153" t="s">
        <v>191</v>
      </c>
      <c r="D40" s="158">
        <v>1639.35</v>
      </c>
      <c r="E40" s="177">
        <v>2009</v>
      </c>
      <c r="F40" s="156"/>
      <c r="G40" s="157" t="s">
        <v>268</v>
      </c>
      <c r="H40" s="312"/>
      <c r="I40" s="242" t="s">
        <v>316</v>
      </c>
    </row>
    <row r="41" spans="1:9">
      <c r="A41" s="159">
        <v>913</v>
      </c>
      <c r="B41" s="159">
        <v>150</v>
      </c>
      <c r="C41" s="166" t="s">
        <v>43</v>
      </c>
      <c r="D41" s="158">
        <v>1129.27</v>
      </c>
      <c r="E41" s="177">
        <v>2011</v>
      </c>
      <c r="F41" s="156"/>
      <c r="G41" s="157" t="s">
        <v>268</v>
      </c>
      <c r="H41" s="312"/>
      <c r="I41" s="242" t="s">
        <v>316</v>
      </c>
    </row>
    <row r="42" spans="1:9">
      <c r="A42" s="159">
        <v>913</v>
      </c>
      <c r="B42" s="159">
        <v>151</v>
      </c>
      <c r="C42" s="153" t="s">
        <v>192</v>
      </c>
      <c r="D42" s="158">
        <v>1129.27</v>
      </c>
      <c r="E42" s="177">
        <v>2011</v>
      </c>
      <c r="F42" s="156"/>
      <c r="G42" s="157" t="s">
        <v>268</v>
      </c>
      <c r="H42" s="312"/>
      <c r="I42" s="242" t="s">
        <v>316</v>
      </c>
    </row>
    <row r="43" spans="1:9">
      <c r="A43" s="159">
        <v>491</v>
      </c>
      <c r="B43" s="159">
        <v>1822</v>
      </c>
      <c r="C43" s="167" t="s">
        <v>196</v>
      </c>
      <c r="D43" s="158">
        <v>6040</v>
      </c>
      <c r="E43" s="177">
        <v>2004</v>
      </c>
      <c r="F43" s="156"/>
      <c r="G43" s="157" t="s">
        <v>268</v>
      </c>
      <c r="H43" s="312"/>
      <c r="I43" s="245" t="s">
        <v>317</v>
      </c>
    </row>
    <row r="44" spans="1:9">
      <c r="A44" s="159">
        <v>491</v>
      </c>
      <c r="B44" s="159">
        <v>1794</v>
      </c>
      <c r="C44" s="166" t="s">
        <v>280</v>
      </c>
      <c r="D44" s="158">
        <v>4999</v>
      </c>
      <c r="E44" s="177">
        <v>2006</v>
      </c>
      <c r="F44" s="156"/>
      <c r="G44" s="157" t="s">
        <v>268</v>
      </c>
      <c r="H44" s="312"/>
      <c r="I44" s="242" t="s">
        <v>316</v>
      </c>
    </row>
    <row r="45" spans="1:9">
      <c r="A45" s="159">
        <v>491</v>
      </c>
      <c r="B45" s="159">
        <v>1852</v>
      </c>
      <c r="C45" s="168" t="s">
        <v>280</v>
      </c>
      <c r="D45" s="169">
        <v>6720.32</v>
      </c>
      <c r="E45" s="177">
        <v>2011</v>
      </c>
      <c r="F45" s="156"/>
      <c r="G45" s="157" t="s">
        <v>268</v>
      </c>
      <c r="H45" s="312"/>
      <c r="I45" s="242" t="s">
        <v>316</v>
      </c>
    </row>
    <row r="46" spans="1:9">
      <c r="A46" s="153">
        <v>913</v>
      </c>
      <c r="B46" s="153">
        <v>127</v>
      </c>
      <c r="C46" s="170" t="s">
        <v>189</v>
      </c>
      <c r="D46" s="169">
        <v>2770</v>
      </c>
      <c r="E46" s="177">
        <v>2010</v>
      </c>
      <c r="F46" s="156" t="s">
        <v>259</v>
      </c>
      <c r="G46" s="157" t="s">
        <v>268</v>
      </c>
      <c r="H46" s="312"/>
      <c r="I46" s="245" t="s">
        <v>317</v>
      </c>
    </row>
    <row r="47" spans="1:9">
      <c r="A47" s="153">
        <v>913</v>
      </c>
      <c r="B47" s="153">
        <v>156</v>
      </c>
      <c r="C47" s="170" t="s">
        <v>281</v>
      </c>
      <c r="D47" s="169">
        <v>1478.86</v>
      </c>
      <c r="E47" s="177">
        <v>2011</v>
      </c>
      <c r="F47" s="156"/>
      <c r="G47" s="157" t="s">
        <v>268</v>
      </c>
      <c r="H47" s="312"/>
      <c r="I47" s="242" t="s">
        <v>316</v>
      </c>
    </row>
    <row r="48" spans="1:9">
      <c r="A48" s="153">
        <v>913</v>
      </c>
      <c r="B48" s="153">
        <v>157</v>
      </c>
      <c r="C48" s="170" t="s">
        <v>247</v>
      </c>
      <c r="D48" s="169">
        <v>444.72</v>
      </c>
      <c r="E48" s="177">
        <v>2011</v>
      </c>
      <c r="F48" s="156"/>
      <c r="G48" s="157" t="s">
        <v>268</v>
      </c>
      <c r="H48" s="312"/>
      <c r="I48" s="245" t="s">
        <v>317</v>
      </c>
    </row>
    <row r="49" spans="1:9">
      <c r="A49" s="153">
        <v>626</v>
      </c>
      <c r="B49" s="153">
        <v>1847</v>
      </c>
      <c r="C49" s="153" t="s">
        <v>342</v>
      </c>
      <c r="D49" s="169">
        <v>10406</v>
      </c>
      <c r="E49" s="177">
        <v>2010</v>
      </c>
      <c r="F49" s="156"/>
      <c r="G49" s="157" t="s">
        <v>268</v>
      </c>
      <c r="H49" s="312"/>
      <c r="I49" s="245" t="s">
        <v>317</v>
      </c>
    </row>
    <row r="50" spans="1:9">
      <c r="A50" s="153">
        <v>913</v>
      </c>
      <c r="B50" s="153">
        <v>149</v>
      </c>
      <c r="C50" s="159" t="s">
        <v>246</v>
      </c>
      <c r="D50" s="158">
        <v>1590</v>
      </c>
      <c r="E50" s="177">
        <v>2011</v>
      </c>
      <c r="F50" s="156"/>
      <c r="G50" s="157" t="s">
        <v>268</v>
      </c>
      <c r="H50" s="312"/>
      <c r="I50" s="243" t="s">
        <v>332</v>
      </c>
    </row>
    <row r="51" spans="1:9">
      <c r="A51" s="154">
        <v>913</v>
      </c>
      <c r="B51" s="153">
        <v>8</v>
      </c>
      <c r="C51" s="154" t="s">
        <v>43</v>
      </c>
      <c r="D51" s="155">
        <v>3529</v>
      </c>
      <c r="E51" s="176">
        <v>2006</v>
      </c>
      <c r="F51" s="156"/>
      <c r="G51" s="157" t="s">
        <v>268</v>
      </c>
      <c r="H51" s="312"/>
      <c r="I51" s="242" t="s">
        <v>316</v>
      </c>
    </row>
    <row r="52" spans="1:9">
      <c r="A52" s="154">
        <v>913</v>
      </c>
      <c r="B52" s="153">
        <v>189</v>
      </c>
      <c r="C52" s="154" t="s">
        <v>333</v>
      </c>
      <c r="D52" s="155">
        <v>626</v>
      </c>
      <c r="E52" s="176">
        <v>2012</v>
      </c>
      <c r="F52" s="156"/>
      <c r="G52" s="157" t="s">
        <v>268</v>
      </c>
      <c r="H52" s="312"/>
      <c r="I52" s="245" t="s">
        <v>317</v>
      </c>
    </row>
    <row r="53" spans="1:9" ht="24.75">
      <c r="A53" s="154">
        <v>913</v>
      </c>
      <c r="B53" s="153">
        <v>194</v>
      </c>
      <c r="C53" s="161" t="s">
        <v>335</v>
      </c>
      <c r="D53" s="155">
        <v>3488</v>
      </c>
      <c r="E53" s="207">
        <v>2012</v>
      </c>
      <c r="F53" s="156"/>
      <c r="G53" s="157" t="s">
        <v>268</v>
      </c>
      <c r="H53" s="312"/>
      <c r="I53" s="245" t="s">
        <v>317</v>
      </c>
    </row>
    <row r="54" spans="1:9">
      <c r="A54" s="154">
        <v>913</v>
      </c>
      <c r="B54" s="153">
        <v>294</v>
      </c>
      <c r="C54" s="164" t="s">
        <v>76</v>
      </c>
      <c r="D54" s="155">
        <v>924.39</v>
      </c>
      <c r="E54" s="176">
        <v>2016</v>
      </c>
      <c r="F54" s="156"/>
      <c r="G54" s="157" t="s">
        <v>268</v>
      </c>
      <c r="H54" s="312"/>
      <c r="I54" s="247" t="s">
        <v>348</v>
      </c>
    </row>
    <row r="55" spans="1:9">
      <c r="A55" s="231">
        <v>913</v>
      </c>
      <c r="B55" s="170">
        <v>237</v>
      </c>
      <c r="C55" s="164" t="s">
        <v>343</v>
      </c>
      <c r="D55" s="232">
        <v>3270</v>
      </c>
      <c r="E55" s="233">
        <v>2013</v>
      </c>
      <c r="F55" s="234"/>
      <c r="G55" s="157" t="s">
        <v>268</v>
      </c>
      <c r="H55" s="312"/>
      <c r="I55" s="246" t="s">
        <v>317</v>
      </c>
    </row>
    <row r="56" spans="1:9">
      <c r="A56" s="153">
        <v>913</v>
      </c>
      <c r="B56" s="153">
        <v>158</v>
      </c>
      <c r="C56" s="154" t="s">
        <v>277</v>
      </c>
      <c r="D56" s="155">
        <v>2031.71</v>
      </c>
      <c r="E56" s="176">
        <v>2011</v>
      </c>
      <c r="F56" s="156" t="s">
        <v>259</v>
      </c>
      <c r="G56" s="157" t="s">
        <v>268</v>
      </c>
      <c r="H56" s="312"/>
      <c r="I56" s="247" t="s">
        <v>348</v>
      </c>
    </row>
    <row r="57" spans="1:9">
      <c r="A57" s="153">
        <v>913</v>
      </c>
      <c r="B57" s="153">
        <v>172</v>
      </c>
      <c r="C57" s="154" t="s">
        <v>278</v>
      </c>
      <c r="D57" s="155">
        <v>272.36</v>
      </c>
      <c r="E57" s="176">
        <v>2012</v>
      </c>
      <c r="F57" s="156"/>
      <c r="G57" s="157" t="s">
        <v>268</v>
      </c>
      <c r="H57" s="312"/>
      <c r="I57" s="247" t="s">
        <v>348</v>
      </c>
    </row>
    <row r="58" spans="1:9">
      <c r="A58" s="153">
        <v>913</v>
      </c>
      <c r="B58" s="153">
        <v>93</v>
      </c>
      <c r="C58" s="154" t="s">
        <v>43</v>
      </c>
      <c r="D58" s="155">
        <v>2783.77</v>
      </c>
      <c r="E58" s="176">
        <v>2009</v>
      </c>
      <c r="F58" s="156"/>
      <c r="G58" s="157" t="s">
        <v>268</v>
      </c>
      <c r="H58" s="312"/>
      <c r="I58" s="243" t="s">
        <v>332</v>
      </c>
    </row>
    <row r="59" spans="1:9">
      <c r="A59" s="159">
        <v>913</v>
      </c>
      <c r="B59" s="159">
        <v>145</v>
      </c>
      <c r="C59" s="159" t="s">
        <v>246</v>
      </c>
      <c r="D59" s="155">
        <v>1590</v>
      </c>
      <c r="E59" s="176">
        <v>2011</v>
      </c>
      <c r="F59" s="156"/>
      <c r="G59" s="157" t="s">
        <v>268</v>
      </c>
      <c r="H59" s="312"/>
      <c r="I59" s="248" t="s">
        <v>348</v>
      </c>
    </row>
    <row r="60" spans="1:9">
      <c r="A60" s="159">
        <v>492</v>
      </c>
      <c r="B60" s="159">
        <v>5066</v>
      </c>
      <c r="C60" s="159" t="s">
        <v>349</v>
      </c>
      <c r="D60" s="155">
        <v>33000</v>
      </c>
      <c r="E60" s="176">
        <v>2013</v>
      </c>
      <c r="F60" s="156" t="s">
        <v>259</v>
      </c>
      <c r="G60" s="157" t="s">
        <v>268</v>
      </c>
      <c r="H60" s="312"/>
      <c r="I60" s="249" t="s">
        <v>332</v>
      </c>
    </row>
    <row r="61" spans="1:9">
      <c r="A61" s="208">
        <v>913</v>
      </c>
      <c r="B61" s="219">
        <v>212</v>
      </c>
      <c r="C61" s="278" t="s">
        <v>11</v>
      </c>
      <c r="D61" s="209">
        <v>2251.2199999999998</v>
      </c>
      <c r="E61" s="210">
        <v>2013</v>
      </c>
      <c r="F61" s="211"/>
      <c r="G61" s="157" t="s">
        <v>268</v>
      </c>
      <c r="H61" s="312"/>
      <c r="I61" s="277" t="s">
        <v>316</v>
      </c>
    </row>
    <row r="62" spans="1:9">
      <c r="A62" s="208">
        <v>492</v>
      </c>
      <c r="B62" s="219">
        <v>1864</v>
      </c>
      <c r="C62" s="278" t="s">
        <v>364</v>
      </c>
      <c r="D62" s="209">
        <v>31730</v>
      </c>
      <c r="E62" s="210">
        <v>2014</v>
      </c>
      <c r="F62" s="211"/>
      <c r="G62" s="157" t="s">
        <v>268</v>
      </c>
      <c r="H62" s="312"/>
      <c r="I62" s="246" t="s">
        <v>356</v>
      </c>
    </row>
    <row r="63" spans="1:9">
      <c r="A63" s="154">
        <v>913</v>
      </c>
      <c r="B63" s="153">
        <v>268</v>
      </c>
      <c r="C63" s="164" t="s">
        <v>355</v>
      </c>
      <c r="D63" s="155">
        <v>400</v>
      </c>
      <c r="E63" s="176">
        <v>2015</v>
      </c>
      <c r="F63" s="156"/>
      <c r="G63" s="157" t="s">
        <v>268</v>
      </c>
      <c r="H63" s="312"/>
      <c r="I63" s="246" t="s">
        <v>356</v>
      </c>
    </row>
    <row r="64" spans="1:9">
      <c r="A64" s="154">
        <v>913</v>
      </c>
      <c r="B64" s="153">
        <v>277</v>
      </c>
      <c r="C64" s="267" t="s">
        <v>351</v>
      </c>
      <c r="D64" s="155">
        <v>782.11</v>
      </c>
      <c r="E64" s="176">
        <v>2015</v>
      </c>
      <c r="F64" s="156"/>
      <c r="G64" s="157" t="s">
        <v>268</v>
      </c>
      <c r="H64" s="312"/>
      <c r="I64" s="246" t="s">
        <v>356</v>
      </c>
    </row>
    <row r="65" spans="1:9">
      <c r="A65" s="154">
        <v>913</v>
      </c>
      <c r="B65" s="153">
        <v>276</v>
      </c>
      <c r="C65" s="267" t="s">
        <v>351</v>
      </c>
      <c r="D65" s="155">
        <v>782.11</v>
      </c>
      <c r="E65" s="176">
        <v>2015</v>
      </c>
      <c r="F65" s="156"/>
      <c r="G65" s="157" t="s">
        <v>268</v>
      </c>
      <c r="H65" s="312"/>
      <c r="I65" s="249" t="s">
        <v>332</v>
      </c>
    </row>
    <row r="66" spans="1:9" ht="14.25" customHeight="1">
      <c r="A66" s="279">
        <v>913</v>
      </c>
      <c r="B66" s="279">
        <v>275</v>
      </c>
      <c r="C66" s="267" t="s">
        <v>351</v>
      </c>
      <c r="D66" s="280">
        <v>782.11</v>
      </c>
      <c r="E66" s="281">
        <v>2015</v>
      </c>
      <c r="F66" s="76"/>
      <c r="G66" s="157" t="s">
        <v>268</v>
      </c>
      <c r="H66" s="312"/>
      <c r="I66" s="249" t="s">
        <v>332</v>
      </c>
    </row>
    <row r="67" spans="1:9" ht="14.25" customHeight="1">
      <c r="A67" s="280">
        <v>913</v>
      </c>
      <c r="B67" s="280">
        <v>263</v>
      </c>
      <c r="C67" s="280" t="s">
        <v>357</v>
      </c>
      <c r="D67" s="282">
        <v>3018.7</v>
      </c>
      <c r="E67" s="281">
        <v>2015</v>
      </c>
      <c r="F67" s="76" t="s">
        <v>259</v>
      </c>
      <c r="G67" s="157" t="s">
        <v>268</v>
      </c>
      <c r="H67" s="313"/>
      <c r="I67" s="246" t="s">
        <v>356</v>
      </c>
    </row>
    <row r="68" spans="1:9" ht="14.25" customHeight="1">
      <c r="A68" s="307">
        <v>492</v>
      </c>
      <c r="B68" s="307">
        <v>730</v>
      </c>
      <c r="C68" s="307" t="s">
        <v>378</v>
      </c>
      <c r="D68" s="308">
        <v>60873.42</v>
      </c>
      <c r="E68" s="309">
        <v>1996</v>
      </c>
      <c r="F68" s="310"/>
      <c r="G68" s="157" t="s">
        <v>268</v>
      </c>
      <c r="H68" s="313"/>
      <c r="I68" s="246" t="s">
        <v>356</v>
      </c>
    </row>
    <row r="69" spans="1:9" ht="14.25" customHeight="1">
      <c r="A69" s="307">
        <v>492</v>
      </c>
      <c r="B69" s="307">
        <v>1894</v>
      </c>
      <c r="C69" s="307" t="s">
        <v>379</v>
      </c>
      <c r="D69" s="308">
        <v>20800</v>
      </c>
      <c r="E69" s="309">
        <v>2016</v>
      </c>
      <c r="F69" s="310"/>
      <c r="G69" s="157" t="s">
        <v>268</v>
      </c>
      <c r="H69" s="313"/>
      <c r="I69" s="246" t="s">
        <v>356</v>
      </c>
    </row>
    <row r="70" spans="1:9" ht="14.25" customHeight="1">
      <c r="A70" s="307">
        <v>664</v>
      </c>
      <c r="B70" s="307">
        <v>1899</v>
      </c>
      <c r="C70" s="307" t="s">
        <v>380</v>
      </c>
      <c r="D70" s="308">
        <v>5920</v>
      </c>
      <c r="E70" s="309">
        <v>2016</v>
      </c>
      <c r="F70" s="310" t="s">
        <v>259</v>
      </c>
      <c r="G70" s="157" t="s">
        <v>268</v>
      </c>
      <c r="H70" s="313"/>
      <c r="I70" s="246" t="s">
        <v>356</v>
      </c>
    </row>
    <row r="71" spans="1:9" ht="14.25" customHeight="1">
      <c r="A71" s="307">
        <v>664</v>
      </c>
      <c r="B71" s="307">
        <v>1900</v>
      </c>
      <c r="C71" s="307" t="s">
        <v>381</v>
      </c>
      <c r="D71" s="308">
        <v>9769.5</v>
      </c>
      <c r="E71" s="309">
        <v>2016</v>
      </c>
      <c r="F71" s="310" t="s">
        <v>259</v>
      </c>
      <c r="G71" s="157" t="s">
        <v>268</v>
      </c>
      <c r="H71" s="313"/>
      <c r="I71" s="246" t="s">
        <v>356</v>
      </c>
    </row>
    <row r="72" spans="1:9" ht="14.25" customHeight="1">
      <c r="A72" s="307">
        <v>801</v>
      </c>
      <c r="B72" s="307">
        <v>1883</v>
      </c>
      <c r="C72" s="307" t="s">
        <v>382</v>
      </c>
      <c r="D72" s="308">
        <v>6820</v>
      </c>
      <c r="E72" s="309">
        <v>2015</v>
      </c>
      <c r="F72" s="310" t="s">
        <v>259</v>
      </c>
      <c r="G72" s="157" t="s">
        <v>268</v>
      </c>
      <c r="H72" s="313"/>
      <c r="I72" s="246" t="s">
        <v>356</v>
      </c>
    </row>
    <row r="73" spans="1:9" ht="14.25" customHeight="1">
      <c r="A73" s="307">
        <v>801</v>
      </c>
      <c r="B73" s="307">
        <v>1901</v>
      </c>
      <c r="C73" s="307" t="s">
        <v>383</v>
      </c>
      <c r="D73" s="308">
        <v>35528</v>
      </c>
      <c r="E73" s="309">
        <v>2016</v>
      </c>
      <c r="F73" s="310"/>
      <c r="G73" s="157" t="s">
        <v>268</v>
      </c>
      <c r="H73" s="313"/>
      <c r="I73" s="246" t="s">
        <v>356</v>
      </c>
    </row>
    <row r="74" spans="1:9" ht="14.25" customHeight="1">
      <c r="A74" s="307">
        <v>801</v>
      </c>
      <c r="B74" s="307">
        <v>1882</v>
      </c>
      <c r="C74" s="307" t="s">
        <v>384</v>
      </c>
      <c r="D74" s="308">
        <v>22218.3</v>
      </c>
      <c r="E74" s="309">
        <v>2015</v>
      </c>
      <c r="F74" s="310"/>
      <c r="G74" s="157" t="s">
        <v>268</v>
      </c>
      <c r="H74" s="313"/>
      <c r="I74" s="246" t="s">
        <v>356</v>
      </c>
    </row>
    <row r="75" spans="1:9" ht="14.25" customHeight="1">
      <c r="A75" s="307">
        <v>913</v>
      </c>
      <c r="B75" s="307">
        <v>284</v>
      </c>
      <c r="C75" s="307" t="s">
        <v>385</v>
      </c>
      <c r="D75" s="308">
        <v>3471.55</v>
      </c>
      <c r="E75" s="309">
        <v>2015</v>
      </c>
      <c r="F75" s="310"/>
      <c r="G75" s="157" t="s">
        <v>268</v>
      </c>
      <c r="H75" s="313"/>
      <c r="I75" s="246" t="s">
        <v>356</v>
      </c>
    </row>
    <row r="76" spans="1:9" ht="14.25" customHeight="1">
      <c r="A76" s="280">
        <v>614</v>
      </c>
      <c r="B76" s="280">
        <v>1905</v>
      </c>
      <c r="C76" s="280" t="s">
        <v>391</v>
      </c>
      <c r="D76" s="282">
        <v>250276.92</v>
      </c>
      <c r="E76" s="281">
        <v>2016</v>
      </c>
      <c r="F76" s="76"/>
      <c r="G76" s="157" t="s">
        <v>268</v>
      </c>
      <c r="H76" s="313"/>
      <c r="I76" s="246" t="s">
        <v>356</v>
      </c>
    </row>
    <row r="77" spans="1:9" ht="14.25" customHeight="1" thickBot="1">
      <c r="A77" s="335">
        <v>800</v>
      </c>
      <c r="B77" s="335">
        <v>1879</v>
      </c>
      <c r="C77" s="335" t="s">
        <v>386</v>
      </c>
      <c r="D77" s="336">
        <v>62333.16</v>
      </c>
      <c r="E77" s="337">
        <v>2015</v>
      </c>
      <c r="F77" s="338" t="s">
        <v>259</v>
      </c>
      <c r="G77" s="157" t="s">
        <v>268</v>
      </c>
      <c r="H77" s="348"/>
      <c r="I77" s="339" t="s">
        <v>316</v>
      </c>
    </row>
    <row r="78" spans="1:9">
      <c r="A78" s="208">
        <v>913</v>
      </c>
      <c r="B78" s="208">
        <v>1</v>
      </c>
      <c r="C78" s="208" t="s">
        <v>43</v>
      </c>
      <c r="D78" s="209">
        <v>2386.39</v>
      </c>
      <c r="E78" s="210">
        <v>2008</v>
      </c>
      <c r="F78" s="211"/>
      <c r="G78" s="212" t="s">
        <v>267</v>
      </c>
      <c r="H78" s="407" t="s">
        <v>365</v>
      </c>
      <c r="I78" s="334"/>
    </row>
    <row r="79" spans="1:9">
      <c r="A79" s="154">
        <v>913</v>
      </c>
      <c r="B79" s="154">
        <v>2</v>
      </c>
      <c r="C79" s="154" t="s">
        <v>43</v>
      </c>
      <c r="D79" s="155">
        <v>2386.39</v>
      </c>
      <c r="E79" s="176">
        <v>2008</v>
      </c>
      <c r="F79" s="156"/>
      <c r="G79" s="212" t="s">
        <v>267</v>
      </c>
      <c r="H79" s="407"/>
    </row>
    <row r="80" spans="1:9">
      <c r="A80" s="154">
        <v>913</v>
      </c>
      <c r="B80" s="154">
        <v>4</v>
      </c>
      <c r="C80" s="154" t="s">
        <v>43</v>
      </c>
      <c r="D80" s="155">
        <v>2394.39</v>
      </c>
      <c r="E80" s="176">
        <v>2008</v>
      </c>
      <c r="F80" s="156"/>
      <c r="G80" s="212" t="s">
        <v>267</v>
      </c>
      <c r="H80" s="407"/>
    </row>
    <row r="81" spans="1:9">
      <c r="A81" s="154">
        <v>913</v>
      </c>
      <c r="B81" s="154">
        <v>11</v>
      </c>
      <c r="C81" s="154" t="s">
        <v>192</v>
      </c>
      <c r="D81" s="155">
        <v>2136</v>
      </c>
      <c r="E81" s="176">
        <v>2006</v>
      </c>
      <c r="F81" s="156"/>
      <c r="G81" s="212" t="s">
        <v>267</v>
      </c>
      <c r="H81" s="407"/>
    </row>
    <row r="82" spans="1:9">
      <c r="A82" s="154">
        <v>913</v>
      </c>
      <c r="B82" s="154">
        <v>14</v>
      </c>
      <c r="C82" s="154" t="s">
        <v>282</v>
      </c>
      <c r="D82" s="155">
        <v>945</v>
      </c>
      <c r="E82" s="176">
        <v>2006</v>
      </c>
      <c r="F82" s="156"/>
      <c r="G82" s="212" t="s">
        <v>267</v>
      </c>
      <c r="H82" s="407"/>
    </row>
    <row r="83" spans="1:9">
      <c r="A83" s="154">
        <v>913</v>
      </c>
      <c r="B83" s="154">
        <v>15</v>
      </c>
      <c r="C83" s="154" t="s">
        <v>205</v>
      </c>
      <c r="D83" s="155">
        <v>945</v>
      </c>
      <c r="E83" s="176">
        <v>2006</v>
      </c>
      <c r="F83" s="156"/>
      <c r="G83" s="212" t="s">
        <v>267</v>
      </c>
      <c r="H83" s="407"/>
      <c r="I83" s="242"/>
    </row>
    <row r="84" spans="1:9">
      <c r="A84" s="154">
        <v>913</v>
      </c>
      <c r="B84" s="154">
        <v>16</v>
      </c>
      <c r="C84" s="154" t="s">
        <v>205</v>
      </c>
      <c r="D84" s="155">
        <v>945</v>
      </c>
      <c r="E84" s="176">
        <v>2006</v>
      </c>
      <c r="F84" s="156"/>
      <c r="G84" s="157" t="s">
        <v>267</v>
      </c>
      <c r="H84" s="407"/>
      <c r="I84" s="242"/>
    </row>
    <row r="85" spans="1:9">
      <c r="A85" s="154">
        <v>913</v>
      </c>
      <c r="B85" s="154">
        <v>24</v>
      </c>
      <c r="C85" s="154" t="s">
        <v>192</v>
      </c>
      <c r="D85" s="155">
        <v>1933</v>
      </c>
      <c r="E85" s="176">
        <v>2007</v>
      </c>
      <c r="F85" s="156"/>
      <c r="G85" s="157" t="s">
        <v>267</v>
      </c>
      <c r="H85" s="407"/>
      <c r="I85" s="344"/>
    </row>
    <row r="86" spans="1:9">
      <c r="A86" s="154">
        <v>913</v>
      </c>
      <c r="B86" s="154">
        <v>28</v>
      </c>
      <c r="C86" s="154" t="s">
        <v>192</v>
      </c>
      <c r="D86" s="155">
        <v>3000</v>
      </c>
      <c r="E86" s="176">
        <v>2008</v>
      </c>
      <c r="F86" s="156"/>
      <c r="G86" s="157" t="s">
        <v>267</v>
      </c>
      <c r="H86" s="407"/>
      <c r="I86" s="344"/>
    </row>
    <row r="87" spans="1:9">
      <c r="A87" s="154">
        <v>913</v>
      </c>
      <c r="B87" s="154">
        <v>37</v>
      </c>
      <c r="C87" s="154" t="s">
        <v>283</v>
      </c>
      <c r="D87" s="155">
        <v>1056.33</v>
      </c>
      <c r="E87" s="176">
        <v>2005</v>
      </c>
      <c r="F87" s="156"/>
      <c r="G87" s="157" t="s">
        <v>267</v>
      </c>
      <c r="H87" s="407"/>
      <c r="I87" s="344"/>
    </row>
    <row r="88" spans="1:9">
      <c r="A88" s="153">
        <v>913</v>
      </c>
      <c r="B88" s="153">
        <v>60</v>
      </c>
      <c r="C88" s="154" t="s">
        <v>72</v>
      </c>
      <c r="D88" s="155">
        <v>855</v>
      </c>
      <c r="E88" s="176">
        <v>2005</v>
      </c>
      <c r="F88" s="156"/>
      <c r="G88" s="157" t="s">
        <v>267</v>
      </c>
      <c r="H88" s="407"/>
      <c r="I88" s="344"/>
    </row>
    <row r="89" spans="1:9">
      <c r="A89" s="154">
        <v>913</v>
      </c>
      <c r="B89" s="154">
        <v>70</v>
      </c>
      <c r="C89" s="154" t="s">
        <v>284</v>
      </c>
      <c r="D89" s="155">
        <v>598</v>
      </c>
      <c r="E89" s="176">
        <v>2000</v>
      </c>
      <c r="F89" s="156"/>
      <c r="G89" s="157" t="s">
        <v>267</v>
      </c>
      <c r="H89" s="407"/>
      <c r="I89" s="242"/>
    </row>
    <row r="90" spans="1:9">
      <c r="A90" s="154">
        <v>913</v>
      </c>
      <c r="B90" s="154">
        <v>71</v>
      </c>
      <c r="C90" s="154" t="s">
        <v>211</v>
      </c>
      <c r="D90" s="155">
        <v>1796</v>
      </c>
      <c r="E90" s="176">
        <v>2003</v>
      </c>
      <c r="F90" s="156"/>
      <c r="G90" s="157" t="s">
        <v>267</v>
      </c>
      <c r="H90" s="407"/>
      <c r="I90" s="242"/>
    </row>
    <row r="91" spans="1:9">
      <c r="A91" s="154">
        <v>913</v>
      </c>
      <c r="B91" s="154">
        <v>86</v>
      </c>
      <c r="C91" s="154" t="s">
        <v>10</v>
      </c>
      <c r="D91" s="155">
        <v>1660.66</v>
      </c>
      <c r="E91" s="176">
        <v>2009</v>
      </c>
      <c r="F91" s="156"/>
      <c r="G91" s="157" t="s">
        <v>267</v>
      </c>
      <c r="H91" s="407"/>
      <c r="I91" s="242"/>
    </row>
    <row r="92" spans="1:9">
      <c r="A92" s="154">
        <v>913</v>
      </c>
      <c r="B92" s="154">
        <v>87</v>
      </c>
      <c r="C92" s="154" t="s">
        <v>10</v>
      </c>
      <c r="D92" s="155">
        <v>1660.66</v>
      </c>
      <c r="E92" s="176">
        <v>2009</v>
      </c>
      <c r="F92" s="156"/>
      <c r="G92" s="157" t="s">
        <v>267</v>
      </c>
      <c r="H92" s="407"/>
      <c r="I92" s="242"/>
    </row>
    <row r="93" spans="1:9">
      <c r="A93" s="154">
        <v>913</v>
      </c>
      <c r="B93" s="154">
        <v>185</v>
      </c>
      <c r="C93" s="153" t="s">
        <v>285</v>
      </c>
      <c r="D93" s="155">
        <v>438.21</v>
      </c>
      <c r="E93" s="176">
        <v>2012</v>
      </c>
      <c r="F93" s="156"/>
      <c r="G93" s="157" t="s">
        <v>267</v>
      </c>
      <c r="H93" s="407"/>
      <c r="I93" s="242"/>
    </row>
    <row r="94" spans="1:9">
      <c r="A94" s="154">
        <v>913</v>
      </c>
      <c r="B94" s="154">
        <v>173</v>
      </c>
      <c r="C94" s="154" t="s">
        <v>286</v>
      </c>
      <c r="D94" s="155">
        <v>628.45000000000005</v>
      </c>
      <c r="E94" s="176">
        <v>2012</v>
      </c>
      <c r="F94" s="156"/>
      <c r="G94" s="157" t="s">
        <v>267</v>
      </c>
      <c r="H94" s="407"/>
      <c r="I94" s="242"/>
    </row>
    <row r="95" spans="1:9">
      <c r="A95" s="154">
        <v>913</v>
      </c>
      <c r="B95" s="154">
        <v>104</v>
      </c>
      <c r="C95" s="161" t="s">
        <v>216</v>
      </c>
      <c r="D95" s="155">
        <v>1669</v>
      </c>
      <c r="E95" s="176">
        <v>2009</v>
      </c>
      <c r="F95" s="156"/>
      <c r="G95" s="157" t="s">
        <v>267</v>
      </c>
      <c r="H95" s="407"/>
      <c r="I95" s="242"/>
    </row>
    <row r="96" spans="1:9">
      <c r="A96" s="154">
        <v>913</v>
      </c>
      <c r="B96" s="154">
        <v>106</v>
      </c>
      <c r="C96" s="161" t="s">
        <v>43</v>
      </c>
      <c r="D96" s="155">
        <v>1742.31</v>
      </c>
      <c r="E96" s="176">
        <v>2010</v>
      </c>
      <c r="F96" s="156"/>
      <c r="G96" s="157" t="s">
        <v>267</v>
      </c>
      <c r="H96" s="407"/>
      <c r="I96" s="242"/>
    </row>
    <row r="97" spans="1:9">
      <c r="A97" s="154">
        <v>913</v>
      </c>
      <c r="B97" s="154">
        <v>107</v>
      </c>
      <c r="C97" s="161" t="s">
        <v>218</v>
      </c>
      <c r="D97" s="155">
        <v>1745.9</v>
      </c>
      <c r="E97" s="176">
        <v>2010</v>
      </c>
      <c r="F97" s="156"/>
      <c r="G97" s="157" t="s">
        <v>267</v>
      </c>
      <c r="H97" s="407"/>
      <c r="I97" s="242"/>
    </row>
    <row r="98" spans="1:9">
      <c r="A98" s="154">
        <v>913</v>
      </c>
      <c r="B98" s="154">
        <v>113</v>
      </c>
      <c r="C98" s="161" t="s">
        <v>191</v>
      </c>
      <c r="D98" s="155">
        <v>2736.88</v>
      </c>
      <c r="E98" s="176">
        <v>2010</v>
      </c>
      <c r="F98" s="156"/>
      <c r="G98" s="157" t="s">
        <v>267</v>
      </c>
      <c r="H98" s="407"/>
      <c r="I98" s="242"/>
    </row>
    <row r="99" spans="1:9">
      <c r="A99" s="154">
        <v>913</v>
      </c>
      <c r="B99" s="154">
        <v>125</v>
      </c>
      <c r="C99" s="161" t="s">
        <v>245</v>
      </c>
      <c r="D99" s="155">
        <v>1136.07</v>
      </c>
      <c r="E99" s="176">
        <v>2010</v>
      </c>
      <c r="F99" s="156"/>
      <c r="G99" s="157" t="s">
        <v>267</v>
      </c>
      <c r="H99" s="407"/>
      <c r="I99" s="242"/>
    </row>
    <row r="100" spans="1:9">
      <c r="A100" s="154">
        <v>913</v>
      </c>
      <c r="B100" s="154">
        <v>132</v>
      </c>
      <c r="C100" s="161" t="s">
        <v>219</v>
      </c>
      <c r="D100" s="155">
        <v>674.59</v>
      </c>
      <c r="E100" s="176">
        <v>2010</v>
      </c>
      <c r="F100" s="156"/>
      <c r="G100" s="157" t="s">
        <v>267</v>
      </c>
      <c r="H100" s="407"/>
      <c r="I100" s="242"/>
    </row>
    <row r="101" spans="1:9">
      <c r="A101" s="154">
        <v>913</v>
      </c>
      <c r="B101" s="154">
        <v>134</v>
      </c>
      <c r="C101" s="161" t="s">
        <v>287</v>
      </c>
      <c r="D101" s="155">
        <v>686.89</v>
      </c>
      <c r="E101" s="176">
        <v>2010</v>
      </c>
      <c r="F101" s="156"/>
      <c r="G101" s="157" t="s">
        <v>267</v>
      </c>
      <c r="H101" s="407"/>
      <c r="I101" s="242"/>
    </row>
    <row r="102" spans="1:9">
      <c r="A102" s="154">
        <v>491</v>
      </c>
      <c r="B102" s="154">
        <v>5010</v>
      </c>
      <c r="C102" s="161" t="s">
        <v>289</v>
      </c>
      <c r="D102" s="155">
        <v>4722.95</v>
      </c>
      <c r="E102" s="176">
        <v>2006</v>
      </c>
      <c r="F102" s="156" t="s">
        <v>259</v>
      </c>
      <c r="G102" s="157" t="s">
        <v>267</v>
      </c>
      <c r="H102" s="407"/>
      <c r="I102" s="242"/>
    </row>
    <row r="103" spans="1:9">
      <c r="A103" s="154">
        <v>491</v>
      </c>
      <c r="B103" s="154">
        <v>5039</v>
      </c>
      <c r="C103" s="161" t="s">
        <v>54</v>
      </c>
      <c r="D103" s="155">
        <v>6800.97</v>
      </c>
      <c r="E103" s="176">
        <v>2008</v>
      </c>
      <c r="F103" s="156"/>
      <c r="G103" s="157" t="s">
        <v>267</v>
      </c>
      <c r="H103" s="407"/>
      <c r="I103" s="242"/>
    </row>
    <row r="104" spans="1:9">
      <c r="A104" s="154">
        <v>90</v>
      </c>
      <c r="B104" s="154">
        <v>1938</v>
      </c>
      <c r="C104" s="161" t="s">
        <v>69</v>
      </c>
      <c r="D104" s="155">
        <v>228.69</v>
      </c>
      <c r="E104" s="176">
        <v>2010</v>
      </c>
      <c r="F104" s="156"/>
      <c r="G104" s="157" t="s">
        <v>267</v>
      </c>
      <c r="H104" s="407"/>
      <c r="I104" s="242"/>
    </row>
    <row r="105" spans="1:9">
      <c r="A105" s="154">
        <v>803</v>
      </c>
      <c r="B105" s="154">
        <v>13</v>
      </c>
      <c r="C105" s="161" t="s">
        <v>55</v>
      </c>
      <c r="D105" s="155">
        <v>2435.4899999999998</v>
      </c>
      <c r="E105" s="176">
        <v>1992</v>
      </c>
      <c r="F105" s="156"/>
      <c r="G105" s="157" t="s">
        <v>267</v>
      </c>
      <c r="H105" s="407"/>
      <c r="I105" s="242"/>
    </row>
    <row r="106" spans="1:9">
      <c r="A106" s="154">
        <v>803</v>
      </c>
      <c r="B106" s="154">
        <v>5008</v>
      </c>
      <c r="C106" s="161" t="s">
        <v>56</v>
      </c>
      <c r="D106" s="155">
        <v>8000</v>
      </c>
      <c r="E106" s="176">
        <v>2006</v>
      </c>
      <c r="F106" s="156"/>
      <c r="G106" s="157" t="s">
        <v>267</v>
      </c>
      <c r="H106" s="407"/>
      <c r="I106" s="242"/>
    </row>
    <row r="107" spans="1:9">
      <c r="A107" s="154">
        <v>913</v>
      </c>
      <c r="B107" s="154">
        <v>126</v>
      </c>
      <c r="C107" s="161" t="s">
        <v>68</v>
      </c>
      <c r="D107" s="155">
        <v>2429</v>
      </c>
      <c r="E107" s="176">
        <v>2010</v>
      </c>
      <c r="F107" s="156" t="s">
        <v>259</v>
      </c>
      <c r="G107" s="157" t="s">
        <v>267</v>
      </c>
      <c r="H107" s="407"/>
      <c r="I107" s="242"/>
    </row>
    <row r="108" spans="1:9">
      <c r="A108" s="154">
        <v>491</v>
      </c>
      <c r="B108" s="154">
        <v>5056</v>
      </c>
      <c r="C108" s="165" t="s">
        <v>262</v>
      </c>
      <c r="D108" s="155">
        <v>11507.32</v>
      </c>
      <c r="E108" s="176">
        <v>2012</v>
      </c>
      <c r="F108" s="156"/>
      <c r="G108" s="157" t="s">
        <v>267</v>
      </c>
      <c r="H108" s="407"/>
      <c r="I108" s="242"/>
    </row>
    <row r="109" spans="1:9">
      <c r="A109" s="154">
        <v>913</v>
      </c>
      <c r="B109" s="154">
        <v>193</v>
      </c>
      <c r="C109" s="164" t="s">
        <v>330</v>
      </c>
      <c r="D109" s="155">
        <v>2500</v>
      </c>
      <c r="E109" s="176">
        <v>2012</v>
      </c>
      <c r="F109" s="156"/>
      <c r="G109" s="157" t="s">
        <v>267</v>
      </c>
      <c r="H109" s="407"/>
      <c r="I109" s="242"/>
    </row>
    <row r="110" spans="1:9">
      <c r="A110" s="154">
        <v>913</v>
      </c>
      <c r="B110" s="154">
        <v>195</v>
      </c>
      <c r="C110" s="164" t="s">
        <v>334</v>
      </c>
      <c r="D110" s="155">
        <v>2844.72</v>
      </c>
      <c r="E110" s="176">
        <v>2012</v>
      </c>
      <c r="F110" s="156" t="s">
        <v>259</v>
      </c>
      <c r="G110" s="157" t="s">
        <v>267</v>
      </c>
      <c r="H110" s="407"/>
      <c r="I110" s="242"/>
    </row>
    <row r="111" spans="1:9" ht="15" customHeight="1">
      <c r="A111" s="154">
        <v>913</v>
      </c>
      <c r="B111" s="154">
        <v>208</v>
      </c>
      <c r="C111" s="161" t="s">
        <v>327</v>
      </c>
      <c r="D111" s="155">
        <v>300.81</v>
      </c>
      <c r="E111" s="176">
        <v>2013</v>
      </c>
      <c r="F111" s="156"/>
      <c r="G111" s="157" t="s">
        <v>267</v>
      </c>
      <c r="H111" s="407"/>
      <c r="I111" s="242"/>
    </row>
    <row r="112" spans="1:9">
      <c r="A112" s="154">
        <v>913</v>
      </c>
      <c r="B112" s="154">
        <v>235</v>
      </c>
      <c r="C112" s="161" t="s">
        <v>328</v>
      </c>
      <c r="D112" s="155">
        <v>1909.76</v>
      </c>
      <c r="E112" s="176">
        <v>2013</v>
      </c>
      <c r="F112" s="156"/>
      <c r="G112" s="157" t="s">
        <v>267</v>
      </c>
      <c r="H112" s="407"/>
      <c r="I112" s="242"/>
    </row>
    <row r="113" spans="1:9">
      <c r="A113" s="154">
        <v>913</v>
      </c>
      <c r="B113" s="154">
        <v>204</v>
      </c>
      <c r="C113" s="161" t="s">
        <v>329</v>
      </c>
      <c r="D113" s="155">
        <v>459.35</v>
      </c>
      <c r="E113" s="176">
        <v>2013</v>
      </c>
      <c r="F113" s="156"/>
      <c r="G113" s="157" t="s">
        <v>267</v>
      </c>
      <c r="H113" s="407"/>
      <c r="I113" s="242"/>
    </row>
    <row r="114" spans="1:9">
      <c r="A114" s="154">
        <v>913</v>
      </c>
      <c r="B114" s="154">
        <v>209</v>
      </c>
      <c r="C114" s="161" t="s">
        <v>278</v>
      </c>
      <c r="D114" s="155">
        <v>291.87</v>
      </c>
      <c r="E114" s="176">
        <v>2013</v>
      </c>
      <c r="F114" s="156"/>
      <c r="G114" s="157" t="s">
        <v>267</v>
      </c>
      <c r="H114" s="407"/>
      <c r="I114" s="242"/>
    </row>
    <row r="115" spans="1:9">
      <c r="A115" s="154">
        <v>913</v>
      </c>
      <c r="B115" s="154">
        <v>239</v>
      </c>
      <c r="C115" s="161" t="s">
        <v>347</v>
      </c>
      <c r="D115" s="155">
        <v>2096.75</v>
      </c>
      <c r="E115" s="176">
        <v>2013</v>
      </c>
      <c r="F115" s="156"/>
      <c r="G115" s="157" t="s">
        <v>267</v>
      </c>
      <c r="H115" s="407"/>
      <c r="I115" s="242"/>
    </row>
    <row r="116" spans="1:9">
      <c r="A116" s="153">
        <v>913</v>
      </c>
      <c r="B116" s="153">
        <v>225</v>
      </c>
      <c r="C116" s="154" t="s">
        <v>320</v>
      </c>
      <c r="D116" s="155">
        <v>1250</v>
      </c>
      <c r="E116" s="176">
        <v>2013</v>
      </c>
      <c r="F116" s="156" t="s">
        <v>259</v>
      </c>
      <c r="G116" s="157" t="s">
        <v>267</v>
      </c>
      <c r="H116" s="407"/>
      <c r="I116" s="242"/>
    </row>
    <row r="117" spans="1:9">
      <c r="A117" s="219">
        <v>913</v>
      </c>
      <c r="B117" s="219">
        <v>35</v>
      </c>
      <c r="C117" s="208" t="s">
        <v>191</v>
      </c>
      <c r="D117" s="209">
        <v>1933</v>
      </c>
      <c r="E117" s="210">
        <v>2007</v>
      </c>
      <c r="F117" s="211"/>
      <c r="G117" s="157" t="s">
        <v>267</v>
      </c>
      <c r="H117" s="407"/>
      <c r="I117" s="242"/>
    </row>
    <row r="118" spans="1:9">
      <c r="A118" s="153">
        <v>913</v>
      </c>
      <c r="B118" s="153">
        <v>3</v>
      </c>
      <c r="C118" s="154" t="s">
        <v>43</v>
      </c>
      <c r="D118" s="155">
        <v>2386.39</v>
      </c>
      <c r="E118" s="176">
        <v>2008</v>
      </c>
      <c r="F118" s="156"/>
      <c r="G118" s="157" t="s">
        <v>267</v>
      </c>
      <c r="H118" s="407"/>
      <c r="I118" s="242"/>
    </row>
    <row r="119" spans="1:9">
      <c r="A119" s="154">
        <v>913</v>
      </c>
      <c r="B119" s="154">
        <v>116</v>
      </c>
      <c r="C119" s="154" t="s">
        <v>189</v>
      </c>
      <c r="D119" s="232">
        <v>3177.05</v>
      </c>
      <c r="E119" s="176">
        <v>2010</v>
      </c>
      <c r="F119" s="156" t="s">
        <v>259</v>
      </c>
      <c r="G119" s="157" t="s">
        <v>267</v>
      </c>
      <c r="H119" s="407"/>
      <c r="I119" s="242"/>
    </row>
    <row r="120" spans="1:9">
      <c r="A120" s="276">
        <v>913</v>
      </c>
      <c r="B120" s="276">
        <v>272</v>
      </c>
      <c r="C120" s="267" t="s">
        <v>351</v>
      </c>
      <c r="D120" s="155">
        <v>782.11</v>
      </c>
      <c r="E120" s="274">
        <v>2015</v>
      </c>
      <c r="F120" s="275"/>
      <c r="G120" s="157" t="s">
        <v>267</v>
      </c>
      <c r="H120" s="407"/>
      <c r="I120" s="242"/>
    </row>
    <row r="121" spans="1:9">
      <c r="A121" s="170">
        <v>913</v>
      </c>
      <c r="B121" s="170">
        <v>273</v>
      </c>
      <c r="C121" s="267" t="s">
        <v>351</v>
      </c>
      <c r="D121" s="232">
        <v>782.11</v>
      </c>
      <c r="E121" s="233">
        <v>2015</v>
      </c>
      <c r="F121" s="234"/>
      <c r="G121" s="157" t="s">
        <v>267</v>
      </c>
      <c r="H121" s="407"/>
      <c r="I121" s="242"/>
    </row>
    <row r="122" spans="1:9">
      <c r="A122" s="153">
        <v>913</v>
      </c>
      <c r="B122" s="153">
        <v>274</v>
      </c>
      <c r="C122" s="267" t="s">
        <v>351</v>
      </c>
      <c r="D122" s="155">
        <v>782.11</v>
      </c>
      <c r="E122" s="176">
        <v>2015</v>
      </c>
      <c r="F122" s="156"/>
      <c r="G122" s="157" t="s">
        <v>267</v>
      </c>
      <c r="H122" s="407"/>
      <c r="I122" s="242"/>
    </row>
    <row r="123" spans="1:9" ht="14.25">
      <c r="A123" s="293">
        <v>913</v>
      </c>
      <c r="B123" s="294">
        <v>267</v>
      </c>
      <c r="C123" s="294" t="s">
        <v>359</v>
      </c>
      <c r="D123" s="295">
        <v>2113</v>
      </c>
      <c r="E123" s="296">
        <v>2015</v>
      </c>
      <c r="F123" s="297"/>
      <c r="G123" s="301" t="s">
        <v>267</v>
      </c>
      <c r="H123" s="407"/>
      <c r="I123" s="242"/>
    </row>
    <row r="124" spans="1:9" ht="14.25">
      <c r="A124" s="293">
        <v>913</v>
      </c>
      <c r="B124" s="294">
        <v>264</v>
      </c>
      <c r="C124" s="294" t="s">
        <v>361</v>
      </c>
      <c r="D124" s="295">
        <v>706.5</v>
      </c>
      <c r="E124" s="296">
        <v>2015</v>
      </c>
      <c r="F124" s="297"/>
      <c r="G124" s="301" t="s">
        <v>267</v>
      </c>
      <c r="H124" s="407"/>
      <c r="I124" s="242"/>
    </row>
    <row r="125" spans="1:9" ht="14.25">
      <c r="A125" s="153">
        <v>913</v>
      </c>
      <c r="B125" s="153">
        <v>61</v>
      </c>
      <c r="C125" s="161" t="s">
        <v>71</v>
      </c>
      <c r="D125" s="155">
        <v>610</v>
      </c>
      <c r="E125" s="176">
        <v>2006</v>
      </c>
      <c r="F125" s="297"/>
      <c r="G125" s="301" t="s">
        <v>267</v>
      </c>
      <c r="H125" s="407"/>
      <c r="I125" s="242"/>
    </row>
    <row r="126" spans="1:9" thickBot="1">
      <c r="A126" s="285">
        <v>626</v>
      </c>
      <c r="B126" s="285">
        <v>5082</v>
      </c>
      <c r="C126" s="285" t="s">
        <v>360</v>
      </c>
      <c r="D126" s="292">
        <v>12241.36</v>
      </c>
      <c r="E126" s="272">
        <v>2015</v>
      </c>
      <c r="F126" s="286"/>
      <c r="G126" s="218" t="s">
        <v>267</v>
      </c>
      <c r="H126" s="407"/>
      <c r="I126" s="242"/>
    </row>
    <row r="127" spans="1:9">
      <c r="A127" s="287"/>
      <c r="B127" s="287"/>
      <c r="C127" s="288" t="s">
        <v>108</v>
      </c>
      <c r="D127" s="289">
        <f>SUM(D4:D126)</f>
        <v>809683.94999999984</v>
      </c>
      <c r="E127" s="290"/>
      <c r="F127" s="291"/>
      <c r="G127" s="298"/>
      <c r="H127" s="148"/>
      <c r="I127" s="242"/>
    </row>
    <row r="128" spans="1:9">
      <c r="A128" s="171"/>
      <c r="B128" s="171"/>
      <c r="C128" s="173" t="s">
        <v>260</v>
      </c>
      <c r="D128" s="188">
        <f>D17+D25+D37+D46+D56+D60+D67+D70+D71+D72+D77+D102+D107+D110+D116+D119</f>
        <v>147545.68000000002</v>
      </c>
      <c r="E128" s="178"/>
      <c r="F128" s="172"/>
      <c r="G128" s="174"/>
      <c r="H128" s="148"/>
      <c r="I128" s="242"/>
    </row>
    <row r="129" spans="1:9">
      <c r="C129" s="193" t="s">
        <v>310</v>
      </c>
      <c r="D129" s="346">
        <f>D127-D128</f>
        <v>662138.26999999979</v>
      </c>
      <c r="E129" s="179"/>
      <c r="F129" s="77"/>
      <c r="G129" s="319"/>
    </row>
    <row r="130" spans="1:9">
      <c r="A130" s="326" t="s">
        <v>258</v>
      </c>
      <c r="B130" s="320"/>
      <c r="C130" s="320"/>
      <c r="D130" s="321"/>
      <c r="E130" s="318"/>
      <c r="F130" s="319"/>
      <c r="G130" s="345"/>
    </row>
    <row r="131" spans="1:9" ht="47.25" customHeight="1">
      <c r="A131" s="405" t="s">
        <v>312</v>
      </c>
      <c r="B131" s="405"/>
      <c r="C131" s="405"/>
      <c r="D131" s="405"/>
      <c r="E131" s="405"/>
      <c r="F131" s="405"/>
      <c r="G131" s="197" t="s">
        <v>271</v>
      </c>
    </row>
    <row r="132" spans="1:9">
      <c r="A132" s="322" t="s">
        <v>251</v>
      </c>
      <c r="B132" s="194"/>
      <c r="C132" s="323"/>
      <c r="D132" s="400" t="s">
        <v>313</v>
      </c>
      <c r="E132" s="324"/>
      <c r="F132" s="325"/>
      <c r="G132" s="196"/>
    </row>
    <row r="133" spans="1:9">
      <c r="A133" s="201" t="s">
        <v>252</v>
      </c>
      <c r="B133" s="192"/>
      <c r="C133" s="202"/>
      <c r="D133" s="401"/>
      <c r="E133" s="195"/>
      <c r="F133" s="196"/>
      <c r="G133" s="196"/>
    </row>
    <row r="134" spans="1:9" ht="15.75" thickBot="1">
      <c r="A134" s="203" t="s">
        <v>253</v>
      </c>
      <c r="B134" s="204"/>
      <c r="C134" s="205"/>
      <c r="D134" s="402"/>
      <c r="E134" s="195">
        <v>2011</v>
      </c>
      <c r="F134" s="196"/>
      <c r="G134" s="196"/>
    </row>
    <row r="135" spans="1:9">
      <c r="A135" s="194" t="s">
        <v>254</v>
      </c>
      <c r="B135" s="194"/>
      <c r="C135" s="194"/>
      <c r="D135" s="198">
        <v>5651.26</v>
      </c>
      <c r="E135" s="195">
        <v>2011</v>
      </c>
      <c r="F135" s="196"/>
      <c r="G135" s="192" t="s">
        <v>267</v>
      </c>
    </row>
    <row r="136" spans="1:9" ht="25.5" customHeight="1">
      <c r="A136" s="192" t="s">
        <v>255</v>
      </c>
      <c r="B136" s="192"/>
      <c r="C136" s="192"/>
      <c r="D136" s="199" t="s">
        <v>272</v>
      </c>
      <c r="E136" s="195">
        <v>2011</v>
      </c>
      <c r="F136" s="76"/>
      <c r="G136" s="200" t="s">
        <v>270</v>
      </c>
      <c r="I136" s="250"/>
    </row>
    <row r="137" spans="1:9">
      <c r="A137" s="192" t="s">
        <v>256</v>
      </c>
      <c r="B137" s="192"/>
      <c r="C137" s="192"/>
      <c r="D137" s="198">
        <v>1710.67</v>
      </c>
      <c r="E137" s="195">
        <v>2011</v>
      </c>
      <c r="F137" s="196"/>
      <c r="G137" s="192" t="s">
        <v>268</v>
      </c>
    </row>
    <row r="138" spans="1:9">
      <c r="A138" s="192" t="s">
        <v>257</v>
      </c>
      <c r="B138" s="192"/>
      <c r="C138" s="192"/>
      <c r="D138" s="198">
        <v>3045.52</v>
      </c>
      <c r="E138" s="195">
        <v>2011</v>
      </c>
      <c r="F138" s="196"/>
      <c r="G138" s="192" t="s">
        <v>268</v>
      </c>
    </row>
    <row r="139" spans="1:9">
      <c r="A139" s="327"/>
      <c r="B139" s="392" t="s">
        <v>311</v>
      </c>
      <c r="C139" s="393"/>
      <c r="D139" s="331">
        <v>30252.9</v>
      </c>
      <c r="E139" s="180"/>
      <c r="F139" s="140"/>
    </row>
    <row r="140" spans="1:9" ht="15.75" thickBot="1">
      <c r="A140" s="332" t="s">
        <v>387</v>
      </c>
      <c r="B140" s="138"/>
      <c r="C140" s="328"/>
      <c r="D140" s="330"/>
      <c r="E140" s="180"/>
      <c r="F140" s="140"/>
    </row>
    <row r="141" spans="1:9" ht="15.75" thickBot="1">
      <c r="A141" s="314">
        <v>610</v>
      </c>
      <c r="B141" s="314">
        <v>5</v>
      </c>
      <c r="C141" s="316" t="s">
        <v>388</v>
      </c>
      <c r="D141" s="340">
        <v>513689.12</v>
      </c>
      <c r="E141" s="343">
        <v>2012</v>
      </c>
      <c r="F141" s="196"/>
      <c r="G141" s="157" t="s">
        <v>268</v>
      </c>
      <c r="I141" s="315" t="s">
        <v>356</v>
      </c>
    </row>
    <row r="142" spans="1:9" ht="15.75" thickBot="1">
      <c r="A142" s="314">
        <v>611</v>
      </c>
      <c r="B142" s="314">
        <v>1</v>
      </c>
      <c r="C142" s="316" t="s">
        <v>389</v>
      </c>
      <c r="D142" s="341">
        <v>227387.56</v>
      </c>
      <c r="E142" s="343">
        <v>2012</v>
      </c>
      <c r="F142" s="196"/>
      <c r="G142" s="157" t="s">
        <v>268</v>
      </c>
      <c r="I142" s="315" t="s">
        <v>356</v>
      </c>
    </row>
    <row r="143" spans="1:9" ht="15.75" thickBot="1">
      <c r="A143" s="333"/>
      <c r="B143" s="392" t="s">
        <v>390</v>
      </c>
      <c r="C143" s="393"/>
      <c r="D143" s="329">
        <f>D141+D142</f>
        <v>741076.67999999993</v>
      </c>
      <c r="E143" s="317"/>
      <c r="F143" s="140"/>
      <c r="I143" s="315"/>
    </row>
    <row r="144" spans="1:9" ht="15.75" thickBot="1">
      <c r="C144" s="347" t="s">
        <v>344</v>
      </c>
      <c r="D144" s="342">
        <f>D129+D139+D143</f>
        <v>1433467.8499999996</v>
      </c>
    </row>
  </sheetData>
  <mergeCells count="12">
    <mergeCell ref="B139:C139"/>
    <mergeCell ref="B143:C143"/>
    <mergeCell ref="I17:I22"/>
    <mergeCell ref="A1:G2"/>
    <mergeCell ref="D132:D134"/>
    <mergeCell ref="A3:B3"/>
    <mergeCell ref="A131:F131"/>
    <mergeCell ref="H17:H22"/>
    <mergeCell ref="H23:H26"/>
    <mergeCell ref="H78:H126"/>
    <mergeCell ref="H4:H16"/>
    <mergeCell ref="I23:I26"/>
  </mergeCells>
  <phoneticPr fontId="0" type="noConversion"/>
  <pageMargins left="0.7" right="0.7" top="0.75" bottom="0.75" header="0.3" footer="0.3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P108"/>
  <sheetViews>
    <sheetView tabSelected="1" topLeftCell="A100" workbookViewId="0">
      <selection activeCell="J13" sqref="J13"/>
    </sheetView>
  </sheetViews>
  <sheetFormatPr defaultRowHeight="15"/>
  <cols>
    <col min="1" max="1" width="5.5" style="141" customWidth="1"/>
    <col min="2" max="2" width="5.875" style="141" customWidth="1"/>
    <col min="3" max="3" width="44.25" style="141" customWidth="1"/>
    <col min="4" max="4" width="15.625" style="142" customWidth="1"/>
    <col min="5" max="5" width="20" style="142" hidden="1" customWidth="1"/>
    <col min="6" max="6" width="5.625" style="141" hidden="1" customWidth="1"/>
    <col min="7" max="7" width="9" style="252" hidden="1" customWidth="1"/>
    <col min="8" max="8" width="9" style="141" customWidth="1"/>
    <col min="9" max="16384" width="9" style="141"/>
  </cols>
  <sheetData>
    <row r="2" spans="1:8">
      <c r="A2" s="182"/>
      <c r="B2" s="182"/>
      <c r="C2" s="183" t="s">
        <v>70</v>
      </c>
      <c r="D2" s="184"/>
      <c r="E2" s="184"/>
      <c r="F2" s="182"/>
    </row>
    <row r="3" spans="1:8" ht="25.5">
      <c r="A3" s="412" t="s">
        <v>38</v>
      </c>
      <c r="B3" s="413"/>
      <c r="C3" s="185" t="s">
        <v>0</v>
      </c>
      <c r="D3" s="186" t="s">
        <v>37</v>
      </c>
      <c r="E3" s="186" t="s">
        <v>266</v>
      </c>
      <c r="F3" s="187" t="s">
        <v>261</v>
      </c>
    </row>
    <row r="4" spans="1:8" ht="14.25" customHeight="1">
      <c r="A4" s="219">
        <v>921</v>
      </c>
      <c r="B4" s="219">
        <v>4</v>
      </c>
      <c r="C4" s="219" t="s">
        <v>73</v>
      </c>
      <c r="D4" s="226">
        <v>550</v>
      </c>
      <c r="E4" s="160" t="s">
        <v>269</v>
      </c>
      <c r="F4" s="415" t="s">
        <v>368</v>
      </c>
      <c r="G4" s="259" t="s">
        <v>331</v>
      </c>
      <c r="H4" s="236"/>
    </row>
    <row r="5" spans="1:8" ht="14.25" customHeight="1">
      <c r="A5" s="153">
        <v>921</v>
      </c>
      <c r="B5" s="153">
        <v>11</v>
      </c>
      <c r="C5" s="153" t="s">
        <v>4</v>
      </c>
      <c r="D5" s="190">
        <v>560</v>
      </c>
      <c r="E5" s="160" t="s">
        <v>269</v>
      </c>
      <c r="F5" s="415"/>
      <c r="G5" s="259" t="s">
        <v>331</v>
      </c>
      <c r="H5" s="236"/>
    </row>
    <row r="6" spans="1:8" ht="14.25" customHeight="1">
      <c r="A6" s="153">
        <v>921</v>
      </c>
      <c r="B6" s="153">
        <v>41</v>
      </c>
      <c r="C6" s="153" t="s">
        <v>243</v>
      </c>
      <c r="D6" s="190">
        <v>1669</v>
      </c>
      <c r="E6" s="160" t="s">
        <v>269</v>
      </c>
      <c r="F6" s="415"/>
      <c r="G6" s="259" t="s">
        <v>331</v>
      </c>
      <c r="H6" s="236"/>
    </row>
    <row r="7" spans="1:8" ht="14.25" customHeight="1">
      <c r="A7" s="153">
        <v>921</v>
      </c>
      <c r="B7" s="153">
        <v>43</v>
      </c>
      <c r="C7" s="153" t="s">
        <v>74</v>
      </c>
      <c r="D7" s="190">
        <v>2496</v>
      </c>
      <c r="E7" s="160" t="s">
        <v>269</v>
      </c>
      <c r="F7" s="415"/>
      <c r="G7" s="299" t="s">
        <v>315</v>
      </c>
      <c r="H7" s="236"/>
    </row>
    <row r="8" spans="1:8" ht="15" customHeight="1">
      <c r="A8" s="170">
        <v>920</v>
      </c>
      <c r="B8" s="170">
        <v>21</v>
      </c>
      <c r="C8" s="170" t="s">
        <v>352</v>
      </c>
      <c r="D8" s="191">
        <v>50300</v>
      </c>
      <c r="E8" s="160" t="s">
        <v>269</v>
      </c>
      <c r="F8" s="415"/>
      <c r="G8" s="300" t="s">
        <v>315</v>
      </c>
      <c r="H8" s="236"/>
    </row>
    <row r="9" spans="1:8" ht="15" customHeight="1">
      <c r="A9" s="170">
        <v>920</v>
      </c>
      <c r="B9" s="170">
        <v>22</v>
      </c>
      <c r="C9" s="170" t="s">
        <v>353</v>
      </c>
      <c r="D9" s="191">
        <v>3822</v>
      </c>
      <c r="E9" s="160" t="s">
        <v>269</v>
      </c>
      <c r="F9" s="415"/>
      <c r="G9" s="259" t="s">
        <v>331</v>
      </c>
      <c r="H9" s="236"/>
    </row>
    <row r="10" spans="1:8" ht="15" customHeight="1">
      <c r="A10" s="170">
        <v>921</v>
      </c>
      <c r="B10" s="170">
        <v>95</v>
      </c>
      <c r="C10" s="170" t="s">
        <v>354</v>
      </c>
      <c r="D10" s="191">
        <v>730.89</v>
      </c>
      <c r="E10" s="160" t="s">
        <v>269</v>
      </c>
      <c r="F10" s="415"/>
      <c r="G10" s="259" t="s">
        <v>331</v>
      </c>
      <c r="H10" s="236"/>
    </row>
    <row r="11" spans="1:8" ht="15" customHeight="1">
      <c r="A11" s="170">
        <v>921</v>
      </c>
      <c r="B11" s="170">
        <v>96</v>
      </c>
      <c r="C11" s="170" t="s">
        <v>354</v>
      </c>
      <c r="D11" s="191">
        <v>730.89</v>
      </c>
      <c r="E11" s="160" t="s">
        <v>269</v>
      </c>
      <c r="F11" s="415"/>
      <c r="G11" s="259" t="s">
        <v>331</v>
      </c>
      <c r="H11" s="236"/>
    </row>
    <row r="12" spans="1:8" ht="15" customHeight="1" thickBot="1">
      <c r="A12" s="214">
        <v>921</v>
      </c>
      <c r="B12" s="214">
        <v>83</v>
      </c>
      <c r="C12" s="214" t="s">
        <v>318</v>
      </c>
      <c r="D12" s="227">
        <v>910.82</v>
      </c>
      <c r="E12" s="224" t="s">
        <v>269</v>
      </c>
      <c r="F12" s="416"/>
      <c r="G12" s="302" t="s">
        <v>319</v>
      </c>
      <c r="H12" s="236"/>
    </row>
    <row r="13" spans="1:8" ht="15.75" customHeight="1">
      <c r="A13" s="153">
        <v>921</v>
      </c>
      <c r="B13" s="153">
        <v>53</v>
      </c>
      <c r="C13" s="153" t="s">
        <v>31</v>
      </c>
      <c r="D13" s="190">
        <v>736.89</v>
      </c>
      <c r="E13" s="157" t="s">
        <v>267</v>
      </c>
      <c r="F13" s="415" t="s">
        <v>369</v>
      </c>
      <c r="G13" s="253" t="s">
        <v>336</v>
      </c>
      <c r="H13" s="236"/>
    </row>
    <row r="14" spans="1:8" ht="15" customHeight="1">
      <c r="A14" s="153">
        <v>921</v>
      </c>
      <c r="B14" s="153">
        <v>54</v>
      </c>
      <c r="C14" s="153" t="s">
        <v>32</v>
      </c>
      <c r="D14" s="190">
        <v>143.44</v>
      </c>
      <c r="E14" s="157" t="s">
        <v>267</v>
      </c>
      <c r="F14" s="415"/>
      <c r="G14" s="253" t="s">
        <v>336</v>
      </c>
    </row>
    <row r="15" spans="1:8" ht="15" customHeight="1">
      <c r="A15" s="153">
        <v>921</v>
      </c>
      <c r="B15" s="153">
        <v>55</v>
      </c>
      <c r="C15" s="153" t="s">
        <v>33</v>
      </c>
      <c r="D15" s="190">
        <v>61.48</v>
      </c>
      <c r="E15" s="157" t="s">
        <v>267</v>
      </c>
      <c r="F15" s="415"/>
      <c r="G15" s="253" t="s">
        <v>336</v>
      </c>
    </row>
    <row r="16" spans="1:8" ht="15" customHeight="1">
      <c r="A16" s="153">
        <v>921</v>
      </c>
      <c r="B16" s="153">
        <v>67</v>
      </c>
      <c r="C16" s="153" t="s">
        <v>244</v>
      </c>
      <c r="D16" s="190">
        <v>1015.45</v>
      </c>
      <c r="E16" s="157" t="s">
        <v>267</v>
      </c>
      <c r="F16" s="415"/>
      <c r="G16" s="253" t="s">
        <v>336</v>
      </c>
    </row>
    <row r="17" spans="1:7" ht="15" customHeight="1">
      <c r="A17" s="170">
        <v>921</v>
      </c>
      <c r="B17" s="170">
        <v>87</v>
      </c>
      <c r="C17" s="170" t="s">
        <v>354</v>
      </c>
      <c r="D17" s="191">
        <v>690.24</v>
      </c>
      <c r="E17" s="157" t="s">
        <v>267</v>
      </c>
      <c r="F17" s="415"/>
      <c r="G17" s="253" t="s">
        <v>336</v>
      </c>
    </row>
    <row r="18" spans="1:7" ht="15.75" customHeight="1" thickBot="1">
      <c r="A18" s="214">
        <v>921</v>
      </c>
      <c r="B18" s="214">
        <v>76</v>
      </c>
      <c r="C18" s="214" t="s">
        <v>263</v>
      </c>
      <c r="D18" s="227">
        <v>202.44</v>
      </c>
      <c r="E18" s="218" t="s">
        <v>267</v>
      </c>
      <c r="F18" s="416"/>
      <c r="G18" s="255" t="s">
        <v>336</v>
      </c>
    </row>
    <row r="19" spans="1:7" ht="15" customHeight="1">
      <c r="A19" s="219">
        <v>921</v>
      </c>
      <c r="B19" s="219">
        <v>2</v>
      </c>
      <c r="C19" s="228" t="s">
        <v>290</v>
      </c>
      <c r="D19" s="226">
        <v>618.85</v>
      </c>
      <c r="E19" s="212" t="s">
        <v>268</v>
      </c>
      <c r="F19" s="414" t="s">
        <v>366</v>
      </c>
      <c r="G19" s="252" t="s">
        <v>316</v>
      </c>
    </row>
    <row r="20" spans="1:7" ht="15" customHeight="1">
      <c r="A20" s="159">
        <v>920</v>
      </c>
      <c r="B20" s="159">
        <v>3</v>
      </c>
      <c r="C20" s="167" t="s">
        <v>291</v>
      </c>
      <c r="D20" s="190">
        <v>10000</v>
      </c>
      <c r="E20" s="157" t="s">
        <v>268</v>
      </c>
      <c r="F20" s="415"/>
      <c r="G20" s="252" t="s">
        <v>316</v>
      </c>
    </row>
    <row r="21" spans="1:7" ht="15" customHeight="1">
      <c r="A21" s="159">
        <v>920</v>
      </c>
      <c r="B21" s="159">
        <v>6</v>
      </c>
      <c r="C21" s="167" t="s">
        <v>292</v>
      </c>
      <c r="D21" s="190">
        <v>4100</v>
      </c>
      <c r="E21" s="157" t="s">
        <v>268</v>
      </c>
      <c r="F21" s="415"/>
      <c r="G21" s="256" t="s">
        <v>317</v>
      </c>
    </row>
    <row r="22" spans="1:7" ht="14.25" customHeight="1">
      <c r="A22" s="159">
        <v>920</v>
      </c>
      <c r="B22" s="159">
        <v>7</v>
      </c>
      <c r="C22" s="167" t="s">
        <v>293</v>
      </c>
      <c r="D22" s="190">
        <v>5980</v>
      </c>
      <c r="E22" s="157" t="s">
        <v>268</v>
      </c>
      <c r="F22" s="415"/>
      <c r="G22" s="256" t="s">
        <v>317</v>
      </c>
    </row>
    <row r="23" spans="1:7" ht="14.25" customHeight="1">
      <c r="A23" s="159">
        <v>920</v>
      </c>
      <c r="B23" s="159">
        <v>12</v>
      </c>
      <c r="C23" s="167" t="s">
        <v>294</v>
      </c>
      <c r="D23" s="190">
        <v>8525</v>
      </c>
      <c r="E23" s="157" t="s">
        <v>268</v>
      </c>
      <c r="F23" s="415"/>
      <c r="G23" s="257" t="s">
        <v>332</v>
      </c>
    </row>
    <row r="24" spans="1:7" ht="14.25" customHeight="1">
      <c r="A24" s="153">
        <v>920</v>
      </c>
      <c r="B24" s="153">
        <v>15</v>
      </c>
      <c r="C24" s="153" t="s">
        <v>295</v>
      </c>
      <c r="D24" s="190">
        <v>13801.08</v>
      </c>
      <c r="E24" s="157" t="s">
        <v>268</v>
      </c>
      <c r="F24" s="415"/>
      <c r="G24" s="256" t="s">
        <v>317</v>
      </c>
    </row>
    <row r="25" spans="1:7" ht="14.25" customHeight="1">
      <c r="A25" s="159">
        <v>921</v>
      </c>
      <c r="B25" s="159">
        <v>7</v>
      </c>
      <c r="C25" s="167" t="s">
        <v>296</v>
      </c>
      <c r="D25" s="190">
        <v>600</v>
      </c>
      <c r="E25" s="157" t="s">
        <v>268</v>
      </c>
      <c r="F25" s="415"/>
      <c r="G25" s="252" t="s">
        <v>316</v>
      </c>
    </row>
    <row r="26" spans="1:7" ht="14.25" customHeight="1">
      <c r="A26" s="159">
        <v>921</v>
      </c>
      <c r="B26" s="159">
        <v>8</v>
      </c>
      <c r="C26" s="167" t="s">
        <v>297</v>
      </c>
      <c r="D26" s="190">
        <v>560</v>
      </c>
      <c r="E26" s="157" t="s">
        <v>268</v>
      </c>
      <c r="F26" s="415"/>
      <c r="G26" s="257" t="s">
        <v>332</v>
      </c>
    </row>
    <row r="27" spans="1:7" ht="15" customHeight="1">
      <c r="A27" s="159">
        <v>921</v>
      </c>
      <c r="B27" s="159">
        <v>12</v>
      </c>
      <c r="C27" s="167" t="s">
        <v>298</v>
      </c>
      <c r="D27" s="190">
        <v>2450</v>
      </c>
      <c r="E27" s="157" t="s">
        <v>268</v>
      </c>
      <c r="F27" s="415"/>
      <c r="G27" s="256" t="s">
        <v>317</v>
      </c>
    </row>
    <row r="28" spans="1:7" ht="14.25" customHeight="1">
      <c r="A28" s="159">
        <v>921</v>
      </c>
      <c r="B28" s="159">
        <v>16</v>
      </c>
      <c r="C28" s="167" t="s">
        <v>299</v>
      </c>
      <c r="D28" s="190">
        <v>3042</v>
      </c>
      <c r="E28" s="157" t="s">
        <v>268</v>
      </c>
      <c r="F28" s="415"/>
      <c r="G28" s="252" t="s">
        <v>316</v>
      </c>
    </row>
    <row r="29" spans="1:7" ht="14.25" customHeight="1">
      <c r="A29" s="159">
        <v>921</v>
      </c>
      <c r="B29" s="159">
        <v>21</v>
      </c>
      <c r="C29" s="167" t="s">
        <v>300</v>
      </c>
      <c r="D29" s="190">
        <v>1039</v>
      </c>
      <c r="E29" s="157" t="s">
        <v>268</v>
      </c>
      <c r="F29" s="415"/>
      <c r="G29" s="257" t="s">
        <v>332</v>
      </c>
    </row>
    <row r="30" spans="1:7" ht="14.25" customHeight="1">
      <c r="A30" s="159">
        <v>921</v>
      </c>
      <c r="B30" s="159">
        <v>35</v>
      </c>
      <c r="C30" s="167" t="s">
        <v>297</v>
      </c>
      <c r="D30" s="190">
        <v>560</v>
      </c>
      <c r="E30" s="157" t="s">
        <v>268</v>
      </c>
      <c r="F30" s="415"/>
      <c r="G30" s="257" t="s">
        <v>332</v>
      </c>
    </row>
    <row r="31" spans="1:7" ht="14.25" customHeight="1">
      <c r="A31" s="159">
        <v>921</v>
      </c>
      <c r="B31" s="159">
        <v>36</v>
      </c>
      <c r="C31" s="167" t="s">
        <v>301</v>
      </c>
      <c r="D31" s="190">
        <v>100</v>
      </c>
      <c r="E31" s="157" t="s">
        <v>268</v>
      </c>
      <c r="F31" s="415"/>
      <c r="G31" s="257" t="s">
        <v>332</v>
      </c>
    </row>
    <row r="32" spans="1:7" ht="14.25" customHeight="1">
      <c r="A32" s="159">
        <v>921</v>
      </c>
      <c r="B32" s="159">
        <v>37</v>
      </c>
      <c r="C32" s="167" t="s">
        <v>302</v>
      </c>
      <c r="D32" s="190">
        <v>600</v>
      </c>
      <c r="E32" s="157" t="s">
        <v>268</v>
      </c>
      <c r="F32" s="415"/>
      <c r="G32" s="256" t="s">
        <v>317</v>
      </c>
    </row>
    <row r="33" spans="1:16" ht="14.25" customHeight="1">
      <c r="A33" s="153">
        <v>921</v>
      </c>
      <c r="B33" s="153">
        <v>66</v>
      </c>
      <c r="C33" s="170" t="s">
        <v>303</v>
      </c>
      <c r="D33" s="191">
        <v>1980</v>
      </c>
      <c r="E33" s="157" t="s">
        <v>268</v>
      </c>
      <c r="F33" s="415"/>
      <c r="G33" s="252" t="s">
        <v>316</v>
      </c>
    </row>
    <row r="34" spans="1:16" ht="14.25" customHeight="1">
      <c r="A34" s="153">
        <v>921</v>
      </c>
      <c r="B34" s="153">
        <v>68</v>
      </c>
      <c r="C34" s="170" t="s">
        <v>304</v>
      </c>
      <c r="D34" s="191">
        <v>665</v>
      </c>
      <c r="E34" s="157" t="s">
        <v>268</v>
      </c>
      <c r="F34" s="415"/>
      <c r="G34" s="252" t="s">
        <v>316</v>
      </c>
    </row>
    <row r="35" spans="1:16" ht="14.25" customHeight="1">
      <c r="A35" s="153">
        <v>921</v>
      </c>
      <c r="B35" s="153">
        <v>69</v>
      </c>
      <c r="C35" s="170" t="s">
        <v>304</v>
      </c>
      <c r="D35" s="191">
        <v>665</v>
      </c>
      <c r="E35" s="157" t="s">
        <v>268</v>
      </c>
      <c r="F35" s="415"/>
      <c r="G35" s="252" t="s">
        <v>316</v>
      </c>
    </row>
    <row r="36" spans="1:16" ht="14.25" customHeight="1">
      <c r="A36" s="153">
        <v>921</v>
      </c>
      <c r="B36" s="153">
        <v>75</v>
      </c>
      <c r="C36" s="153" t="s">
        <v>305</v>
      </c>
      <c r="D36" s="190">
        <v>569.11</v>
      </c>
      <c r="E36" s="157" t="s">
        <v>268</v>
      </c>
      <c r="F36" s="415"/>
      <c r="G36" s="252" t="s">
        <v>316</v>
      </c>
    </row>
    <row r="37" spans="1:16" ht="14.25" customHeight="1">
      <c r="A37" s="153">
        <v>921</v>
      </c>
      <c r="B37" s="153">
        <v>17</v>
      </c>
      <c r="C37" s="153" t="s">
        <v>308</v>
      </c>
      <c r="D37" s="190">
        <v>170</v>
      </c>
      <c r="E37" s="157" t="s">
        <v>268</v>
      </c>
      <c r="F37" s="415"/>
      <c r="G37" s="258" t="s">
        <v>316</v>
      </c>
    </row>
    <row r="38" spans="1:16" ht="14.25" customHeight="1">
      <c r="A38" s="153">
        <v>921</v>
      </c>
      <c r="B38" s="153">
        <v>18</v>
      </c>
      <c r="C38" s="153" t="s">
        <v>306</v>
      </c>
      <c r="D38" s="190">
        <v>568</v>
      </c>
      <c r="E38" s="157" t="s">
        <v>268</v>
      </c>
      <c r="F38" s="415"/>
      <c r="G38" s="258" t="s">
        <v>316</v>
      </c>
    </row>
    <row r="39" spans="1:16" ht="14.25" customHeight="1">
      <c r="A39" s="153">
        <v>921</v>
      </c>
      <c r="B39" s="153">
        <v>22</v>
      </c>
      <c r="C39" s="153" t="s">
        <v>307</v>
      </c>
      <c r="D39" s="190">
        <v>800</v>
      </c>
      <c r="E39" s="157" t="s">
        <v>268</v>
      </c>
      <c r="F39" s="415"/>
      <c r="G39" s="258" t="s">
        <v>316</v>
      </c>
    </row>
    <row r="40" spans="1:16" ht="14.25" customHeight="1">
      <c r="A40" s="153">
        <v>921</v>
      </c>
      <c r="B40" s="153">
        <v>28</v>
      </c>
      <c r="C40" s="153" t="s">
        <v>309</v>
      </c>
      <c r="D40" s="190">
        <v>259</v>
      </c>
      <c r="E40" s="157" t="s">
        <v>268</v>
      </c>
      <c r="F40" s="415"/>
      <c r="G40" s="258" t="s">
        <v>316</v>
      </c>
    </row>
    <row r="41" spans="1:16" ht="14.25" customHeight="1">
      <c r="A41" s="153">
        <v>920</v>
      </c>
      <c r="B41" s="153">
        <v>17</v>
      </c>
      <c r="C41" s="153" t="s">
        <v>321</v>
      </c>
      <c r="D41" s="190">
        <v>5275</v>
      </c>
      <c r="E41" s="157" t="s">
        <v>268</v>
      </c>
      <c r="F41" s="415"/>
      <c r="G41" s="258" t="s">
        <v>316</v>
      </c>
    </row>
    <row r="42" spans="1:16" ht="14.25" customHeight="1">
      <c r="A42" s="153">
        <v>921</v>
      </c>
      <c r="B42" s="153">
        <v>79</v>
      </c>
      <c r="C42" s="153" t="s">
        <v>322</v>
      </c>
      <c r="D42" s="190">
        <v>556.91</v>
      </c>
      <c r="E42" s="157" t="s">
        <v>268</v>
      </c>
      <c r="F42" s="415"/>
      <c r="G42" s="258" t="s">
        <v>316</v>
      </c>
    </row>
    <row r="43" spans="1:16" ht="14.25" customHeight="1">
      <c r="A43" s="153">
        <v>921</v>
      </c>
      <c r="B43" s="153">
        <v>78</v>
      </c>
      <c r="C43" s="153" t="s">
        <v>323</v>
      </c>
      <c r="D43" s="190">
        <v>462.6</v>
      </c>
      <c r="E43" s="157" t="s">
        <v>268</v>
      </c>
      <c r="F43" s="415"/>
      <c r="G43" s="258" t="s">
        <v>316</v>
      </c>
    </row>
    <row r="44" spans="1:16" ht="14.25" customHeight="1">
      <c r="A44" s="240">
        <v>920</v>
      </c>
      <c r="B44" s="240">
        <v>4</v>
      </c>
      <c r="C44" s="237" t="s">
        <v>345</v>
      </c>
      <c r="D44" s="235">
        <v>8000</v>
      </c>
      <c r="E44" s="157" t="s">
        <v>268</v>
      </c>
      <c r="F44" s="415"/>
      <c r="G44" s="253" t="s">
        <v>332</v>
      </c>
    </row>
    <row r="45" spans="1:16" ht="14.25" customHeight="1">
      <c r="A45" s="240">
        <v>921</v>
      </c>
      <c r="B45" s="240">
        <v>13</v>
      </c>
      <c r="C45" s="237" t="s">
        <v>346</v>
      </c>
      <c r="D45" s="235">
        <v>300</v>
      </c>
      <c r="E45" s="157" t="s">
        <v>268</v>
      </c>
      <c r="F45" s="415"/>
      <c r="G45" s="254" t="s">
        <v>348</v>
      </c>
      <c r="H45" s="96"/>
      <c r="I45" s="96"/>
      <c r="J45" s="96"/>
      <c r="K45" s="96"/>
      <c r="L45" s="96"/>
      <c r="M45" s="96"/>
      <c r="N45" s="96"/>
      <c r="O45" s="96"/>
      <c r="P45" s="96"/>
    </row>
    <row r="46" spans="1:16" ht="14.25" customHeight="1">
      <c r="A46" s="159">
        <v>921</v>
      </c>
      <c r="B46" s="159">
        <v>14</v>
      </c>
      <c r="C46" s="159" t="s">
        <v>274</v>
      </c>
      <c r="D46" s="190">
        <v>150</v>
      </c>
      <c r="E46" s="157" t="s">
        <v>268</v>
      </c>
      <c r="F46" s="415"/>
      <c r="G46" s="254" t="s">
        <v>348</v>
      </c>
      <c r="H46" s="96"/>
      <c r="I46" s="96"/>
      <c r="J46" s="96"/>
      <c r="K46" s="96"/>
      <c r="L46" s="96"/>
      <c r="M46" s="96"/>
      <c r="N46" s="96"/>
      <c r="O46" s="96"/>
      <c r="P46" s="96"/>
    </row>
    <row r="47" spans="1:16" ht="14.25" customHeight="1">
      <c r="A47" s="159">
        <v>921</v>
      </c>
      <c r="B47" s="159">
        <v>52</v>
      </c>
      <c r="C47" s="159" t="s">
        <v>78</v>
      </c>
      <c r="D47" s="190">
        <v>579</v>
      </c>
      <c r="E47" s="157" t="s">
        <v>268</v>
      </c>
      <c r="F47" s="415"/>
      <c r="G47" s="253" t="s">
        <v>332</v>
      </c>
      <c r="H47" s="96"/>
      <c r="I47" s="96"/>
      <c r="J47" s="96"/>
      <c r="K47" s="96"/>
      <c r="L47" s="96"/>
      <c r="M47" s="96"/>
      <c r="N47" s="96"/>
      <c r="O47" s="96"/>
      <c r="P47" s="96"/>
    </row>
    <row r="48" spans="1:16" ht="14.25" customHeight="1">
      <c r="A48" s="153">
        <v>921</v>
      </c>
      <c r="B48" s="153">
        <v>72</v>
      </c>
      <c r="C48" s="153" t="s">
        <v>275</v>
      </c>
      <c r="D48" s="190">
        <v>1500</v>
      </c>
      <c r="E48" s="157" t="s">
        <v>268</v>
      </c>
      <c r="F48" s="415"/>
      <c r="G48" s="254" t="s">
        <v>348</v>
      </c>
      <c r="H48" s="96"/>
      <c r="I48" s="96"/>
      <c r="J48" s="96"/>
      <c r="K48" s="96"/>
      <c r="L48" s="96"/>
      <c r="M48" s="96"/>
      <c r="N48" s="96"/>
      <c r="O48" s="96"/>
      <c r="P48" s="96"/>
    </row>
    <row r="49" spans="1:94" ht="14.25" customHeight="1">
      <c r="A49" s="153">
        <v>921</v>
      </c>
      <c r="B49" s="153">
        <v>70</v>
      </c>
      <c r="C49" s="153" t="s">
        <v>276</v>
      </c>
      <c r="D49" s="190">
        <v>638.21</v>
      </c>
      <c r="E49" s="157" t="s">
        <v>268</v>
      </c>
      <c r="F49" s="415"/>
      <c r="G49" s="254" t="s">
        <v>348</v>
      </c>
      <c r="H49" s="96"/>
      <c r="I49" s="96"/>
      <c r="J49" s="96"/>
      <c r="K49" s="96"/>
      <c r="L49" s="96"/>
      <c r="M49" s="96"/>
      <c r="N49" s="96"/>
      <c r="O49" s="96"/>
      <c r="P49" s="96"/>
    </row>
    <row r="50" spans="1:94">
      <c r="A50" s="153">
        <v>921</v>
      </c>
      <c r="B50" s="153">
        <v>29</v>
      </c>
      <c r="C50" s="153" t="s">
        <v>19</v>
      </c>
      <c r="D50" s="190">
        <v>100</v>
      </c>
      <c r="E50" s="157" t="s">
        <v>268</v>
      </c>
      <c r="F50" s="415"/>
      <c r="G50" s="254" t="s">
        <v>348</v>
      </c>
      <c r="H50" s="96"/>
      <c r="I50" s="96"/>
      <c r="J50" s="96"/>
      <c r="K50" s="96"/>
      <c r="L50" s="96"/>
      <c r="M50" s="96"/>
      <c r="N50" s="96"/>
      <c r="O50" s="96"/>
      <c r="P50" s="96"/>
    </row>
    <row r="51" spans="1:94">
      <c r="A51" s="153">
        <v>921</v>
      </c>
      <c r="B51" s="153">
        <v>30</v>
      </c>
      <c r="C51" s="153" t="s">
        <v>20</v>
      </c>
      <c r="D51" s="190">
        <v>560</v>
      </c>
      <c r="E51" s="157" t="s">
        <v>268</v>
      </c>
      <c r="F51" s="415"/>
      <c r="G51" s="254" t="s">
        <v>348</v>
      </c>
      <c r="H51" s="96"/>
      <c r="I51" s="96"/>
      <c r="J51" s="96"/>
      <c r="K51" s="96"/>
      <c r="L51" s="96"/>
      <c r="M51" s="96"/>
      <c r="N51" s="96"/>
      <c r="O51" s="96"/>
      <c r="P51" s="96"/>
    </row>
    <row r="52" spans="1:94">
      <c r="A52" s="153">
        <v>921</v>
      </c>
      <c r="B52" s="153">
        <v>88</v>
      </c>
      <c r="C52" s="153" t="s">
        <v>362</v>
      </c>
      <c r="D52" s="190">
        <v>400</v>
      </c>
      <c r="E52" s="157" t="s">
        <v>268</v>
      </c>
      <c r="F52" s="415"/>
      <c r="G52" s="254" t="s">
        <v>348</v>
      </c>
      <c r="H52" s="96"/>
      <c r="I52" s="96"/>
      <c r="J52" s="96"/>
      <c r="K52" s="96"/>
      <c r="L52" s="96"/>
      <c r="M52" s="96"/>
      <c r="N52" s="96"/>
      <c r="O52" s="96"/>
      <c r="P52" s="96"/>
    </row>
    <row r="53" spans="1:94">
      <c r="A53" s="153">
        <v>921</v>
      </c>
      <c r="B53" s="153">
        <v>84</v>
      </c>
      <c r="C53" s="238" t="s">
        <v>341</v>
      </c>
      <c r="D53" s="190">
        <v>740.65</v>
      </c>
      <c r="E53" s="157" t="s">
        <v>268</v>
      </c>
      <c r="F53" s="415"/>
      <c r="G53" s="259" t="s">
        <v>332</v>
      </c>
      <c r="H53" s="96"/>
      <c r="I53" s="96"/>
      <c r="J53" s="96"/>
      <c r="K53" s="96"/>
      <c r="L53" s="96"/>
      <c r="M53" s="96"/>
      <c r="N53" s="96"/>
      <c r="O53" s="96"/>
      <c r="P53" s="96"/>
    </row>
    <row r="54" spans="1:94" ht="15" customHeight="1">
      <c r="A54" s="153">
        <v>920</v>
      </c>
      <c r="B54" s="153">
        <v>18</v>
      </c>
      <c r="C54" s="153" t="s">
        <v>324</v>
      </c>
      <c r="D54" s="190">
        <v>120300.09</v>
      </c>
      <c r="E54" s="157" t="s">
        <v>268</v>
      </c>
      <c r="F54" s="415"/>
      <c r="G54" s="260" t="s">
        <v>317</v>
      </c>
      <c r="H54" s="96"/>
      <c r="I54" s="96"/>
      <c r="J54" s="96"/>
      <c r="K54" s="96"/>
      <c r="L54" s="96"/>
      <c r="M54" s="96"/>
      <c r="N54" s="96"/>
      <c r="O54" s="96"/>
      <c r="P54" s="96"/>
    </row>
    <row r="55" spans="1:94" ht="15" customHeight="1">
      <c r="A55" s="153">
        <v>921</v>
      </c>
      <c r="B55" s="153">
        <v>77</v>
      </c>
      <c r="C55" s="153" t="s">
        <v>325</v>
      </c>
      <c r="D55" s="190">
        <v>1390</v>
      </c>
      <c r="E55" s="157" t="s">
        <v>268</v>
      </c>
      <c r="F55" s="415"/>
      <c r="G55" s="283" t="s">
        <v>332</v>
      </c>
      <c r="H55" s="96"/>
      <c r="I55" s="96"/>
      <c r="J55" s="96"/>
      <c r="K55" s="96"/>
      <c r="L55" s="96"/>
      <c r="M55" s="96"/>
      <c r="N55" s="96"/>
      <c r="O55" s="96"/>
      <c r="P55" s="96"/>
    </row>
    <row r="56" spans="1:94" ht="15" customHeight="1">
      <c r="A56" s="153">
        <v>921</v>
      </c>
      <c r="B56" s="153">
        <v>94</v>
      </c>
      <c r="C56" s="153" t="s">
        <v>341</v>
      </c>
      <c r="D56" s="190">
        <v>730.89</v>
      </c>
      <c r="E56" s="157" t="s">
        <v>268</v>
      </c>
      <c r="F56" s="415"/>
      <c r="G56" s="283" t="s">
        <v>332</v>
      </c>
      <c r="H56" s="96"/>
      <c r="I56" s="96"/>
      <c r="J56" s="96"/>
      <c r="K56" s="96"/>
      <c r="L56" s="96"/>
      <c r="M56" s="96"/>
      <c r="N56" s="96"/>
      <c r="O56" s="96"/>
      <c r="P56" s="96"/>
    </row>
    <row r="57" spans="1:94" ht="15" customHeight="1">
      <c r="A57" s="170">
        <v>921</v>
      </c>
      <c r="B57" s="170">
        <v>86</v>
      </c>
      <c r="C57" s="170" t="s">
        <v>371</v>
      </c>
      <c r="D57" s="191">
        <v>890</v>
      </c>
      <c r="E57" s="157" t="s">
        <v>268</v>
      </c>
      <c r="F57" s="415"/>
      <c r="G57" s="260" t="s">
        <v>317</v>
      </c>
      <c r="H57" s="96"/>
      <c r="I57" s="96"/>
      <c r="J57" s="96"/>
      <c r="K57" s="96"/>
      <c r="L57" s="96"/>
      <c r="M57" s="96"/>
      <c r="N57" s="96"/>
      <c r="O57" s="96"/>
      <c r="P57" s="96"/>
    </row>
    <row r="58" spans="1:94" ht="15" customHeight="1">
      <c r="A58" s="170">
        <v>920</v>
      </c>
      <c r="B58" s="170">
        <v>20</v>
      </c>
      <c r="C58" s="170" t="s">
        <v>370</v>
      </c>
      <c r="D58" s="191">
        <v>7754</v>
      </c>
      <c r="E58" s="157" t="s">
        <v>268</v>
      </c>
      <c r="F58" s="415"/>
      <c r="G58" s="260" t="s">
        <v>317</v>
      </c>
      <c r="H58" s="96"/>
      <c r="I58" s="96"/>
      <c r="J58" s="96"/>
      <c r="K58" s="96"/>
      <c r="L58" s="96"/>
      <c r="M58" s="96"/>
      <c r="N58" s="96"/>
      <c r="O58" s="96"/>
      <c r="P58" s="96"/>
    </row>
    <row r="59" spans="1:94" ht="15" customHeight="1">
      <c r="A59" s="170">
        <v>921</v>
      </c>
      <c r="B59" s="170">
        <v>98</v>
      </c>
      <c r="C59" s="153" t="s">
        <v>341</v>
      </c>
      <c r="D59" s="191">
        <v>722.76</v>
      </c>
      <c r="E59" s="157" t="s">
        <v>268</v>
      </c>
      <c r="F59" s="415"/>
      <c r="G59" s="260" t="s">
        <v>317</v>
      </c>
      <c r="H59" s="96"/>
      <c r="I59" s="96"/>
      <c r="J59" s="96"/>
      <c r="K59" s="96"/>
      <c r="L59" s="96"/>
      <c r="M59" s="96"/>
      <c r="N59" s="96"/>
      <c r="O59" s="96"/>
      <c r="P59" s="96"/>
    </row>
    <row r="60" spans="1:94" ht="15" customHeight="1">
      <c r="A60" s="170">
        <v>921</v>
      </c>
      <c r="B60" s="170">
        <v>99</v>
      </c>
      <c r="C60" s="153" t="s">
        <v>341</v>
      </c>
      <c r="D60" s="191">
        <v>722.77</v>
      </c>
      <c r="E60" s="157" t="s">
        <v>268</v>
      </c>
      <c r="F60" s="415"/>
      <c r="G60" s="260" t="s">
        <v>317</v>
      </c>
      <c r="H60" s="96"/>
      <c r="I60" s="96"/>
      <c r="J60" s="96"/>
      <c r="K60" s="96"/>
      <c r="L60" s="96"/>
      <c r="M60" s="96"/>
      <c r="N60" s="96"/>
      <c r="O60" s="96"/>
      <c r="P60" s="96"/>
    </row>
    <row r="61" spans="1:94" ht="15" customHeight="1" thickBot="1">
      <c r="A61" s="214">
        <v>921</v>
      </c>
      <c r="B61" s="214">
        <v>97</v>
      </c>
      <c r="C61" s="214" t="s">
        <v>358</v>
      </c>
      <c r="D61" s="227">
        <v>2900</v>
      </c>
      <c r="E61" s="218" t="s">
        <v>268</v>
      </c>
      <c r="F61" s="415"/>
      <c r="G61" s="258" t="s">
        <v>316</v>
      </c>
      <c r="H61" s="96"/>
      <c r="I61" s="96"/>
      <c r="J61" s="96"/>
      <c r="K61" s="96"/>
      <c r="L61" s="96"/>
      <c r="M61" s="96"/>
      <c r="N61" s="96"/>
      <c r="O61" s="96"/>
      <c r="P61" s="96"/>
    </row>
    <row r="62" spans="1:94" ht="15.75" customHeight="1">
      <c r="A62" s="304">
        <v>921</v>
      </c>
      <c r="B62" s="304">
        <v>26</v>
      </c>
      <c r="C62" s="219" t="s">
        <v>8</v>
      </c>
      <c r="D62" s="226">
        <v>490.98</v>
      </c>
      <c r="E62" s="349" t="s">
        <v>267</v>
      </c>
      <c r="F62" s="417" t="s">
        <v>367</v>
      </c>
      <c r="G62" s="261" t="s">
        <v>337</v>
      </c>
      <c r="H62" s="96"/>
      <c r="I62" s="96"/>
      <c r="J62" s="96"/>
      <c r="K62" s="96"/>
      <c r="L62" s="96"/>
      <c r="M62" s="96"/>
      <c r="N62" s="96"/>
      <c r="O62" s="96"/>
      <c r="P62" s="96"/>
      <c r="CP62" s="96"/>
    </row>
    <row r="63" spans="1:94" ht="15.75" thickBot="1">
      <c r="A63" s="239">
        <v>921</v>
      </c>
      <c r="B63" s="239">
        <v>74</v>
      </c>
      <c r="C63" s="239" t="s">
        <v>249</v>
      </c>
      <c r="D63" s="229">
        <v>690.76</v>
      </c>
      <c r="E63" s="218" t="s">
        <v>267</v>
      </c>
      <c r="F63" s="416"/>
      <c r="G63" s="261" t="s">
        <v>337</v>
      </c>
      <c r="H63" s="96"/>
      <c r="I63" s="96"/>
      <c r="J63" s="96"/>
      <c r="K63" s="96"/>
      <c r="L63" s="96"/>
      <c r="M63" s="96"/>
      <c r="N63" s="96"/>
      <c r="O63" s="96"/>
      <c r="P63" s="96"/>
      <c r="CP63" s="96"/>
    </row>
    <row r="64" spans="1:94" ht="15" customHeight="1">
      <c r="A64" s="219">
        <v>920</v>
      </c>
      <c r="B64" s="219">
        <v>1</v>
      </c>
      <c r="C64" s="219" t="s">
        <v>14</v>
      </c>
      <c r="D64" s="226">
        <v>3102</v>
      </c>
      <c r="E64" s="212" t="s">
        <v>267</v>
      </c>
      <c r="F64" s="414" t="s">
        <v>365</v>
      </c>
      <c r="G64" s="262"/>
      <c r="H64" s="96"/>
      <c r="I64" s="96"/>
      <c r="J64" s="96"/>
      <c r="K64" s="96"/>
      <c r="L64" s="96"/>
      <c r="M64" s="96"/>
      <c r="N64" s="96"/>
      <c r="O64" s="96"/>
      <c r="P64" s="96"/>
      <c r="CP64" s="96"/>
    </row>
    <row r="65" spans="1:94" ht="14.25" customHeight="1">
      <c r="A65" s="153">
        <v>920</v>
      </c>
      <c r="B65" s="153">
        <v>2</v>
      </c>
      <c r="C65" s="153" t="s">
        <v>15</v>
      </c>
      <c r="D65" s="190">
        <v>6444.1</v>
      </c>
      <c r="E65" s="157" t="s">
        <v>267</v>
      </c>
      <c r="F65" s="415"/>
      <c r="G65" s="262"/>
      <c r="H65" s="143"/>
      <c r="I65" s="145"/>
      <c r="J65" s="145"/>
      <c r="K65" s="145"/>
      <c r="L65" s="145"/>
      <c r="M65" s="145"/>
      <c r="N65" s="145"/>
      <c r="O65" s="145"/>
      <c r="P65" s="144"/>
      <c r="Q65" s="146"/>
      <c r="R65" s="146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  <c r="BI65" s="147"/>
      <c r="BJ65" s="147"/>
      <c r="BK65" s="147"/>
      <c r="BL65" s="147"/>
      <c r="BM65" s="147"/>
      <c r="BN65" s="147"/>
      <c r="BO65" s="147"/>
      <c r="BP65" s="147"/>
      <c r="BQ65" s="147"/>
      <c r="BR65" s="147"/>
      <c r="BS65" s="147"/>
      <c r="BT65" s="147"/>
      <c r="BU65" s="147"/>
      <c r="BV65" s="147"/>
      <c r="BW65" s="147"/>
      <c r="BX65" s="147"/>
      <c r="BY65" s="147"/>
      <c r="BZ65" s="147"/>
      <c r="CA65" s="147"/>
      <c r="CB65" s="147"/>
      <c r="CC65" s="147"/>
      <c r="CD65" s="147"/>
      <c r="CE65" s="147"/>
      <c r="CF65" s="147"/>
      <c r="CG65" s="147"/>
      <c r="CH65" s="147"/>
      <c r="CI65" s="147"/>
      <c r="CJ65" s="147"/>
      <c r="CK65" s="147"/>
      <c r="CL65" s="147"/>
      <c r="CM65" s="147"/>
      <c r="CN65" s="147"/>
      <c r="CO65" s="146"/>
      <c r="CP65" s="230"/>
    </row>
    <row r="66" spans="1:94" ht="14.25" customHeight="1">
      <c r="A66" s="153">
        <v>920</v>
      </c>
      <c r="B66" s="153">
        <v>5</v>
      </c>
      <c r="C66" s="153" t="s">
        <v>16</v>
      </c>
      <c r="D66" s="190">
        <v>3673</v>
      </c>
      <c r="E66" s="157" t="s">
        <v>267</v>
      </c>
      <c r="F66" s="415"/>
      <c r="G66" s="258"/>
      <c r="H66" s="143"/>
      <c r="I66" s="145"/>
      <c r="J66" s="145"/>
      <c r="K66" s="145"/>
      <c r="L66" s="145"/>
      <c r="M66" s="145"/>
      <c r="N66" s="145"/>
      <c r="O66" s="145"/>
      <c r="P66" s="144"/>
      <c r="Q66" s="146"/>
      <c r="R66" s="146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  <c r="BI66" s="147"/>
      <c r="BJ66" s="147"/>
      <c r="BK66" s="147"/>
      <c r="BL66" s="147"/>
      <c r="BM66" s="147"/>
      <c r="BN66" s="147"/>
      <c r="BO66" s="147"/>
      <c r="BP66" s="147"/>
      <c r="BQ66" s="147"/>
      <c r="BR66" s="147"/>
      <c r="BS66" s="147"/>
      <c r="BT66" s="147"/>
      <c r="BU66" s="147"/>
      <c r="BV66" s="147"/>
      <c r="BW66" s="147"/>
      <c r="BX66" s="147"/>
      <c r="BY66" s="147"/>
      <c r="BZ66" s="147"/>
      <c r="CA66" s="147"/>
      <c r="CB66" s="147"/>
      <c r="CC66" s="147"/>
      <c r="CD66" s="147"/>
      <c r="CE66" s="147"/>
      <c r="CF66" s="147"/>
      <c r="CG66" s="147"/>
      <c r="CH66" s="147"/>
      <c r="CI66" s="147"/>
      <c r="CJ66" s="147"/>
      <c r="CK66" s="147"/>
      <c r="CL66" s="147"/>
      <c r="CM66" s="147"/>
      <c r="CN66" s="147"/>
      <c r="CO66" s="146"/>
      <c r="CP66" s="230"/>
    </row>
    <row r="67" spans="1:94" ht="14.25" customHeight="1">
      <c r="A67" s="153">
        <v>920</v>
      </c>
      <c r="B67" s="153">
        <v>8</v>
      </c>
      <c r="C67" s="153" t="s">
        <v>2</v>
      </c>
      <c r="D67" s="190">
        <v>1500</v>
      </c>
      <c r="E67" s="157" t="s">
        <v>267</v>
      </c>
      <c r="F67" s="415"/>
      <c r="H67" s="96"/>
      <c r="I67" s="96"/>
      <c r="J67" s="96"/>
      <c r="K67" s="96"/>
      <c r="L67" s="96"/>
      <c r="M67" s="96"/>
      <c r="N67" s="96"/>
      <c r="O67" s="96"/>
      <c r="P67" s="96"/>
      <c r="CP67" s="96"/>
    </row>
    <row r="68" spans="1:94" ht="14.25" customHeight="1">
      <c r="A68" s="153">
        <v>920</v>
      </c>
      <c r="B68" s="153">
        <v>9</v>
      </c>
      <c r="C68" s="153" t="s">
        <v>1</v>
      </c>
      <c r="D68" s="190">
        <v>3350.05</v>
      </c>
      <c r="E68" s="157" t="s">
        <v>267</v>
      </c>
      <c r="F68" s="415"/>
      <c r="CP68" s="96"/>
    </row>
    <row r="69" spans="1:94" ht="14.25" customHeight="1">
      <c r="A69" s="153">
        <v>920</v>
      </c>
      <c r="B69" s="153">
        <v>10</v>
      </c>
      <c r="C69" s="153" t="s">
        <v>22</v>
      </c>
      <c r="D69" s="190">
        <v>16388</v>
      </c>
      <c r="E69" s="157" t="s">
        <v>267</v>
      </c>
      <c r="F69" s="415"/>
    </row>
    <row r="70" spans="1:94" ht="14.25" customHeight="1">
      <c r="A70" s="153">
        <v>920</v>
      </c>
      <c r="B70" s="153">
        <v>11</v>
      </c>
      <c r="C70" s="206" t="s">
        <v>80</v>
      </c>
      <c r="D70" s="190">
        <v>960</v>
      </c>
      <c r="E70" s="157" t="s">
        <v>267</v>
      </c>
      <c r="F70" s="415"/>
    </row>
    <row r="71" spans="1:94" ht="14.25" customHeight="1">
      <c r="A71" s="153">
        <v>920</v>
      </c>
      <c r="B71" s="153">
        <v>13</v>
      </c>
      <c r="C71" s="206" t="s">
        <v>25</v>
      </c>
      <c r="D71" s="190">
        <v>5678</v>
      </c>
      <c r="E71" s="157" t="s">
        <v>267</v>
      </c>
      <c r="F71" s="415"/>
    </row>
    <row r="72" spans="1:94" ht="14.25" customHeight="1">
      <c r="A72" s="153">
        <v>921</v>
      </c>
      <c r="B72" s="153">
        <v>1</v>
      </c>
      <c r="C72" s="153" t="s">
        <v>26</v>
      </c>
      <c r="D72" s="190">
        <v>1420</v>
      </c>
      <c r="E72" s="157" t="s">
        <v>267</v>
      </c>
      <c r="F72" s="415"/>
    </row>
    <row r="73" spans="1:94" ht="14.25" customHeight="1">
      <c r="A73" s="153">
        <v>921</v>
      </c>
      <c r="B73" s="153">
        <v>6</v>
      </c>
      <c r="C73" s="153" t="s">
        <v>3</v>
      </c>
      <c r="D73" s="190">
        <v>470</v>
      </c>
      <c r="E73" s="157" t="s">
        <v>267</v>
      </c>
      <c r="F73" s="415"/>
    </row>
    <row r="74" spans="1:94" ht="14.25" customHeight="1">
      <c r="A74" s="153">
        <v>921</v>
      </c>
      <c r="B74" s="153">
        <v>15</v>
      </c>
      <c r="C74" s="153" t="s">
        <v>17</v>
      </c>
      <c r="D74" s="190">
        <v>400</v>
      </c>
      <c r="E74" s="157" t="s">
        <v>267</v>
      </c>
      <c r="F74" s="415"/>
    </row>
    <row r="75" spans="1:94" ht="14.25" customHeight="1">
      <c r="A75" s="153">
        <v>921</v>
      </c>
      <c r="B75" s="153">
        <v>20</v>
      </c>
      <c r="C75" s="153" t="s">
        <v>5</v>
      </c>
      <c r="D75" s="190">
        <v>579</v>
      </c>
      <c r="E75" s="157" t="s">
        <v>267</v>
      </c>
      <c r="F75" s="415"/>
    </row>
    <row r="76" spans="1:94" ht="14.25" customHeight="1">
      <c r="A76" s="153">
        <v>921</v>
      </c>
      <c r="B76" s="153">
        <v>24</v>
      </c>
      <c r="C76" s="153" t="s">
        <v>6</v>
      </c>
      <c r="D76" s="190">
        <v>739</v>
      </c>
      <c r="E76" s="157" t="s">
        <v>267</v>
      </c>
      <c r="F76" s="415"/>
    </row>
    <row r="77" spans="1:94" ht="14.25" customHeight="1">
      <c r="A77" s="153">
        <v>921</v>
      </c>
      <c r="B77" s="153">
        <v>25</v>
      </c>
      <c r="C77" s="153" t="s">
        <v>7</v>
      </c>
      <c r="D77" s="190">
        <v>560</v>
      </c>
      <c r="E77" s="157" t="s">
        <v>267</v>
      </c>
      <c r="F77" s="415"/>
    </row>
    <row r="78" spans="1:94" ht="14.25" customHeight="1">
      <c r="A78" s="153">
        <v>921</v>
      </c>
      <c r="B78" s="153">
        <v>27</v>
      </c>
      <c r="C78" s="153" t="s">
        <v>9</v>
      </c>
      <c r="D78" s="190">
        <v>500</v>
      </c>
      <c r="E78" s="157" t="s">
        <v>267</v>
      </c>
      <c r="F78" s="415"/>
    </row>
    <row r="79" spans="1:94" ht="14.25" customHeight="1">
      <c r="A79" s="153">
        <v>921</v>
      </c>
      <c r="B79" s="153">
        <v>38</v>
      </c>
      <c r="C79" s="153" t="s">
        <v>21</v>
      </c>
      <c r="D79" s="190">
        <v>727.95</v>
      </c>
      <c r="E79" s="157" t="s">
        <v>267</v>
      </c>
      <c r="F79" s="415"/>
    </row>
    <row r="80" spans="1:94" ht="14.25" customHeight="1">
      <c r="A80" s="153">
        <v>921</v>
      </c>
      <c r="B80" s="153">
        <v>39</v>
      </c>
      <c r="C80" s="153" t="s">
        <v>248</v>
      </c>
      <c r="D80" s="190">
        <v>265</v>
      </c>
      <c r="E80" s="157" t="s">
        <v>267</v>
      </c>
      <c r="F80" s="415"/>
    </row>
    <row r="81" spans="1:6" ht="14.25" customHeight="1">
      <c r="A81" s="153">
        <v>921</v>
      </c>
      <c r="B81" s="153">
        <v>42</v>
      </c>
      <c r="C81" s="153" t="s">
        <v>27</v>
      </c>
      <c r="D81" s="190">
        <v>3500</v>
      </c>
      <c r="E81" s="157" t="s">
        <v>267</v>
      </c>
      <c r="F81" s="415"/>
    </row>
    <row r="82" spans="1:6" ht="14.25" customHeight="1">
      <c r="A82" s="153">
        <v>921</v>
      </c>
      <c r="B82" s="153">
        <v>44</v>
      </c>
      <c r="C82" s="153" t="s">
        <v>24</v>
      </c>
      <c r="D82" s="190">
        <v>350</v>
      </c>
      <c r="E82" s="157" t="s">
        <v>267</v>
      </c>
      <c r="F82" s="415"/>
    </row>
    <row r="83" spans="1:6" ht="14.25" customHeight="1">
      <c r="A83" s="153">
        <v>921</v>
      </c>
      <c r="B83" s="153">
        <v>47</v>
      </c>
      <c r="C83" s="153" t="s">
        <v>27</v>
      </c>
      <c r="D83" s="190">
        <v>3500</v>
      </c>
      <c r="E83" s="157" t="s">
        <v>267</v>
      </c>
      <c r="F83" s="415"/>
    </row>
    <row r="84" spans="1:6" ht="14.25" customHeight="1">
      <c r="A84" s="153">
        <v>921</v>
      </c>
      <c r="B84" s="153">
        <v>50</v>
      </c>
      <c r="C84" s="153" t="s">
        <v>28</v>
      </c>
      <c r="D84" s="190">
        <v>3500</v>
      </c>
      <c r="E84" s="157" t="s">
        <v>267</v>
      </c>
      <c r="F84" s="415"/>
    </row>
    <row r="85" spans="1:6" ht="14.25" customHeight="1">
      <c r="A85" s="153">
        <v>921</v>
      </c>
      <c r="B85" s="153">
        <v>51</v>
      </c>
      <c r="C85" s="153" t="s">
        <v>29</v>
      </c>
      <c r="D85" s="190">
        <v>1499.18</v>
      </c>
      <c r="E85" s="157" t="s">
        <v>267</v>
      </c>
      <c r="F85" s="415"/>
    </row>
    <row r="86" spans="1:6" ht="14.25" customHeight="1">
      <c r="A86" s="153">
        <v>921</v>
      </c>
      <c r="B86" s="153">
        <v>56</v>
      </c>
      <c r="C86" s="153" t="s">
        <v>81</v>
      </c>
      <c r="D86" s="190">
        <v>2480</v>
      </c>
      <c r="E86" s="157" t="s">
        <v>267</v>
      </c>
      <c r="F86" s="415"/>
    </row>
    <row r="87" spans="1:6" ht="14.25" customHeight="1">
      <c r="A87" s="153">
        <v>921</v>
      </c>
      <c r="B87" s="153">
        <v>57</v>
      </c>
      <c r="C87" s="153" t="s">
        <v>34</v>
      </c>
      <c r="D87" s="190">
        <v>2480</v>
      </c>
      <c r="E87" s="157" t="s">
        <v>267</v>
      </c>
      <c r="F87" s="415"/>
    </row>
    <row r="88" spans="1:6" ht="14.25" customHeight="1">
      <c r="A88" s="153">
        <v>921</v>
      </c>
      <c r="B88" s="153">
        <v>58</v>
      </c>
      <c r="C88" s="153" t="s">
        <v>35</v>
      </c>
      <c r="D88" s="190">
        <v>3280</v>
      </c>
      <c r="E88" s="157" t="s">
        <v>267</v>
      </c>
      <c r="F88" s="415"/>
    </row>
    <row r="89" spans="1:6" ht="14.25" customHeight="1">
      <c r="A89" s="153">
        <v>921</v>
      </c>
      <c r="B89" s="153">
        <v>59</v>
      </c>
      <c r="C89" s="153" t="s">
        <v>36</v>
      </c>
      <c r="D89" s="190">
        <v>3280</v>
      </c>
      <c r="E89" s="157" t="s">
        <v>267</v>
      </c>
      <c r="F89" s="415"/>
    </row>
    <row r="90" spans="1:6" ht="14.25" customHeight="1">
      <c r="A90" s="153">
        <v>921</v>
      </c>
      <c r="B90" s="153">
        <v>61</v>
      </c>
      <c r="C90" s="153" t="s">
        <v>57</v>
      </c>
      <c r="D90" s="190">
        <v>1300</v>
      </c>
      <c r="E90" s="157" t="s">
        <v>267</v>
      </c>
      <c r="F90" s="415"/>
    </row>
    <row r="91" spans="1:6" ht="14.25" customHeight="1">
      <c r="A91" s="153">
        <v>921</v>
      </c>
      <c r="B91" s="153">
        <v>62</v>
      </c>
      <c r="C91" s="153" t="s">
        <v>58</v>
      </c>
      <c r="D91" s="190">
        <v>520</v>
      </c>
      <c r="E91" s="157" t="s">
        <v>267</v>
      </c>
      <c r="F91" s="415"/>
    </row>
    <row r="92" spans="1:6" ht="14.25" customHeight="1">
      <c r="A92" s="153">
        <v>921</v>
      </c>
      <c r="B92" s="153">
        <v>63</v>
      </c>
      <c r="C92" s="153" t="s">
        <v>30</v>
      </c>
      <c r="D92" s="190">
        <v>572.13</v>
      </c>
      <c r="E92" s="157" t="s">
        <v>267</v>
      </c>
      <c r="F92" s="415"/>
    </row>
    <row r="93" spans="1:6" ht="14.25" customHeight="1">
      <c r="A93" s="153">
        <v>921</v>
      </c>
      <c r="B93" s="153">
        <v>64</v>
      </c>
      <c r="C93" s="153" t="s">
        <v>30</v>
      </c>
      <c r="D93" s="190">
        <v>672.13</v>
      </c>
      <c r="E93" s="157" t="s">
        <v>267</v>
      </c>
      <c r="F93" s="415"/>
    </row>
    <row r="94" spans="1:6" ht="14.25" customHeight="1">
      <c r="A94" s="153">
        <v>921</v>
      </c>
      <c r="B94" s="153">
        <v>65</v>
      </c>
      <c r="C94" s="153" t="s">
        <v>30</v>
      </c>
      <c r="D94" s="190">
        <v>627.87</v>
      </c>
      <c r="E94" s="157" t="s">
        <v>267</v>
      </c>
      <c r="F94" s="415"/>
    </row>
    <row r="95" spans="1:6" ht="14.25" customHeight="1">
      <c r="A95" s="153">
        <v>921</v>
      </c>
      <c r="B95" s="153">
        <v>71</v>
      </c>
      <c r="C95" s="153" t="s">
        <v>250</v>
      </c>
      <c r="D95" s="190">
        <v>638.21</v>
      </c>
      <c r="E95" s="157" t="s">
        <v>267</v>
      </c>
      <c r="F95" s="415"/>
    </row>
    <row r="96" spans="1:6" ht="14.25" customHeight="1">
      <c r="A96" s="153">
        <v>921</v>
      </c>
      <c r="B96" s="153">
        <v>81</v>
      </c>
      <c r="C96" s="153" t="s">
        <v>326</v>
      </c>
      <c r="D96" s="190">
        <v>41.8</v>
      </c>
      <c r="E96" s="157" t="s">
        <v>267</v>
      </c>
      <c r="F96" s="415"/>
    </row>
    <row r="97" spans="1:8" ht="15" customHeight="1">
      <c r="A97" s="153">
        <v>920</v>
      </c>
      <c r="B97" s="153">
        <v>16</v>
      </c>
      <c r="C97" s="153" t="s">
        <v>340</v>
      </c>
      <c r="D97" s="190">
        <v>4370</v>
      </c>
      <c r="E97" s="157" t="s">
        <v>267</v>
      </c>
      <c r="F97" s="415"/>
    </row>
    <row r="98" spans="1:8" ht="15" customHeight="1">
      <c r="A98" s="153">
        <v>921</v>
      </c>
      <c r="B98" s="153">
        <v>85</v>
      </c>
      <c r="C98" s="153" t="s">
        <v>341</v>
      </c>
      <c r="D98" s="190">
        <v>731.71</v>
      </c>
      <c r="E98" s="157" t="s">
        <v>267</v>
      </c>
      <c r="F98" s="415"/>
    </row>
    <row r="99" spans="1:8" ht="15" customHeight="1">
      <c r="A99" s="153">
        <v>920</v>
      </c>
      <c r="B99" s="153">
        <v>19</v>
      </c>
      <c r="C99" s="153" t="s">
        <v>264</v>
      </c>
      <c r="D99" s="190">
        <v>21347</v>
      </c>
      <c r="E99" s="157" t="s">
        <v>267</v>
      </c>
      <c r="F99" s="415"/>
    </row>
    <row r="100" spans="1:8" ht="15" customHeight="1">
      <c r="A100" s="159">
        <v>921</v>
      </c>
      <c r="B100" s="159">
        <v>33</v>
      </c>
      <c r="C100" s="159" t="s">
        <v>18</v>
      </c>
      <c r="D100" s="190">
        <v>100</v>
      </c>
      <c r="E100" s="157" t="s">
        <v>267</v>
      </c>
      <c r="F100" s="415"/>
      <c r="G100" s="253"/>
    </row>
    <row r="101" spans="1:8" ht="14.25" customHeight="1">
      <c r="A101" s="159">
        <v>921</v>
      </c>
      <c r="B101" s="159">
        <v>34</v>
      </c>
      <c r="C101" s="159" t="s">
        <v>77</v>
      </c>
      <c r="D101" s="190">
        <v>560</v>
      </c>
      <c r="E101" s="157" t="s">
        <v>267</v>
      </c>
      <c r="F101" s="415"/>
      <c r="G101" s="253"/>
      <c r="H101" s="236"/>
    </row>
    <row r="102" spans="1:8" ht="14.25" customHeight="1">
      <c r="A102" s="153">
        <v>921</v>
      </c>
      <c r="B102" s="153">
        <v>80</v>
      </c>
      <c r="C102" s="153" t="s">
        <v>326</v>
      </c>
      <c r="D102" s="191">
        <v>41.8</v>
      </c>
      <c r="E102" s="157" t="s">
        <v>267</v>
      </c>
      <c r="F102" s="415"/>
      <c r="G102" s="253"/>
      <c r="H102" s="236"/>
    </row>
    <row r="103" spans="1:8" ht="14.25" customHeight="1">
      <c r="A103" s="153">
        <v>921</v>
      </c>
      <c r="B103" s="153">
        <v>90</v>
      </c>
      <c r="C103" s="153" t="s">
        <v>341</v>
      </c>
      <c r="D103" s="191">
        <v>730.89</v>
      </c>
      <c r="E103" s="157" t="s">
        <v>267</v>
      </c>
      <c r="F103" s="415"/>
      <c r="G103" s="253"/>
      <c r="H103" s="236"/>
    </row>
    <row r="104" spans="1:8" ht="14.25" customHeight="1">
      <c r="A104" s="159">
        <v>921</v>
      </c>
      <c r="B104" s="159">
        <v>91</v>
      </c>
      <c r="C104" s="153" t="s">
        <v>341</v>
      </c>
      <c r="D104" s="191">
        <v>730.89</v>
      </c>
      <c r="E104" s="157" t="s">
        <v>267</v>
      </c>
      <c r="F104" s="415"/>
      <c r="G104" s="253"/>
      <c r="H104" s="236"/>
    </row>
    <row r="105" spans="1:8" ht="14.25" customHeight="1">
      <c r="A105" s="159">
        <v>921</v>
      </c>
      <c r="B105" s="159">
        <v>92</v>
      </c>
      <c r="C105" s="153" t="s">
        <v>341</v>
      </c>
      <c r="D105" s="190">
        <v>730.89</v>
      </c>
      <c r="E105" s="157" t="s">
        <v>267</v>
      </c>
      <c r="F105" s="415"/>
      <c r="G105" s="253"/>
      <c r="H105" s="236"/>
    </row>
    <row r="106" spans="1:8" ht="14.25" customHeight="1">
      <c r="A106" s="159">
        <v>921</v>
      </c>
      <c r="B106" s="159">
        <v>93</v>
      </c>
      <c r="C106" s="153" t="s">
        <v>341</v>
      </c>
      <c r="D106" s="190">
        <v>730.89</v>
      </c>
      <c r="E106" s="157" t="s">
        <v>267</v>
      </c>
      <c r="F106" s="415"/>
      <c r="G106" s="253"/>
      <c r="H106" s="236"/>
    </row>
    <row r="107" spans="1:8" ht="14.25" customHeight="1">
      <c r="A107" s="159">
        <v>920</v>
      </c>
      <c r="B107" s="159">
        <v>14</v>
      </c>
      <c r="C107" s="153" t="s">
        <v>375</v>
      </c>
      <c r="D107" s="190">
        <v>5100</v>
      </c>
      <c r="E107" s="157" t="s">
        <v>267</v>
      </c>
      <c r="F107" s="415"/>
      <c r="G107" s="253"/>
      <c r="H107" s="236"/>
    </row>
    <row r="108" spans="1:8">
      <c r="A108" s="182"/>
      <c r="B108" s="182"/>
      <c r="C108" s="305" t="s">
        <v>108</v>
      </c>
      <c r="D108" s="306">
        <f>SUM(D4:D107)</f>
        <v>388297.69000000012</v>
      </c>
      <c r="E108" s="189"/>
      <c r="F108" s="182"/>
    </row>
  </sheetData>
  <mergeCells count="6">
    <mergeCell ref="A3:B3"/>
    <mergeCell ref="F19:F61"/>
    <mergeCell ref="F13:F18"/>
    <mergeCell ref="F4:F12"/>
    <mergeCell ref="F64:F107"/>
    <mergeCell ref="F62:F63"/>
  </mergeCells>
  <phoneticPr fontId="0" type="noConversion"/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2</vt:i4>
      </vt:variant>
    </vt:vector>
  </HeadingPairs>
  <TitlesOfParts>
    <vt:vector size="7" baseType="lpstr">
      <vt:lpstr>ZESTAWIENIE komp.DO POLISY</vt:lpstr>
      <vt:lpstr>ZESTAWIENIE CAŁOŚĆ </vt:lpstr>
      <vt:lpstr>stan na 03.2010</vt:lpstr>
      <vt:lpstr>zestawy komp.</vt:lpstr>
      <vt:lpstr>wnip</vt:lpstr>
      <vt:lpstr>'stan na 03.2010'!Tytuły_wydruku</vt:lpstr>
      <vt:lpstr>'zestawy komp.'!Tytuły_wydruku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 Manaj</dc:creator>
  <cp:lastModifiedBy>KatarzynaSpala</cp:lastModifiedBy>
  <cp:lastPrinted>2016-11-17T11:36:08Z</cp:lastPrinted>
  <dcterms:created xsi:type="dcterms:W3CDTF">2009-12-28T12:10:58Z</dcterms:created>
  <dcterms:modified xsi:type="dcterms:W3CDTF">2016-11-30T07:40:47Z</dcterms:modified>
</cp:coreProperties>
</file>