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6150" firstSheet="1" activeTab="3"/>
  </bookViews>
  <sheets>
    <sheet name="Spraw.z pl.Przychodów" sheetId="1" r:id="rId1"/>
    <sheet name="Spraw.z pl.Wydatków" sheetId="2" r:id="rId2"/>
    <sheet name="Spraw.z pl.Wydatków-opisówka" sheetId="3" r:id="rId3"/>
    <sheet name="Spraw.z pl.wyd.Inwestyc.-Opisów" sheetId="4" r:id="rId4"/>
    <sheet name="Spraw.z wyl.planu wyd.Inwestyc." sheetId="5" r:id="rId5"/>
    <sheet name="Wylicz.sumy bilans.08" sheetId="6" r:id="rId6"/>
    <sheet name="BILANS 2008" sheetId="7" r:id="rId7"/>
    <sheet name="Sprawozdanie niewygasJACE" sheetId="8" r:id="rId8"/>
    <sheet name="sprawozdanie z dotacji przedmio" sheetId="9" r:id="rId9"/>
  </sheets>
  <definedNames/>
  <calcPr fullCalcOnLoad="1"/>
</workbook>
</file>

<file path=xl/sharedStrings.xml><?xml version="1.0" encoding="utf-8"?>
<sst xmlns="http://schemas.openxmlformats.org/spreadsheetml/2006/main" count="380" uniqueCount="302">
  <si>
    <t>Sprawozdanie z wykonania planu przychodów</t>
  </si>
  <si>
    <t>Zakładu  Gospodarki Komunalnej w Cieszynie</t>
  </si>
  <si>
    <t>L.p.</t>
  </si>
  <si>
    <t>Wyszczególnienie</t>
  </si>
  <si>
    <t>Wartość w tyś. zł.</t>
  </si>
  <si>
    <t>plan</t>
  </si>
  <si>
    <t>wykonanie</t>
  </si>
  <si>
    <t>1.</t>
  </si>
  <si>
    <t>Gospodarka ściekami</t>
  </si>
  <si>
    <t>- odprowadzanie ścieków</t>
  </si>
  <si>
    <t>- wywóz nieczystości płynnych</t>
  </si>
  <si>
    <t>- inne usługi</t>
  </si>
  <si>
    <t>2.</t>
  </si>
  <si>
    <t>Technika Sanitarna</t>
  </si>
  <si>
    <t>- wywóz odpadów komunalnych</t>
  </si>
  <si>
    <t>- szalety</t>
  </si>
  <si>
    <t>3.</t>
  </si>
  <si>
    <t>Transport Lokalny</t>
  </si>
  <si>
    <t>- komunikacja miejska - bilety jednorazowe</t>
  </si>
  <si>
    <t>- unne usługi</t>
  </si>
  <si>
    <t>- mandaty</t>
  </si>
  <si>
    <t>4.</t>
  </si>
  <si>
    <t>Usługi pogrzebowe i cmentarne</t>
  </si>
  <si>
    <t>Razem przychody z usług</t>
  </si>
  <si>
    <t>6.</t>
  </si>
  <si>
    <t>Odsetki</t>
  </si>
  <si>
    <t>7.</t>
  </si>
  <si>
    <t>Pozostałe przychody</t>
  </si>
  <si>
    <t>8.</t>
  </si>
  <si>
    <t>Dotacje przedmiotowe z budżetu</t>
  </si>
  <si>
    <t>Razem</t>
  </si>
  <si>
    <t>Stan środków obrotowych</t>
  </si>
  <si>
    <t>na początku okresu sprawozdawczego</t>
  </si>
  <si>
    <t>Ogółem</t>
  </si>
  <si>
    <t>związanych z działalnością bieżącą</t>
  </si>
  <si>
    <t>Zakładu Gospodarki Komunalnej w Cieszynie</t>
  </si>
  <si>
    <t>Wartość  w tyś.zł.</t>
  </si>
  <si>
    <t>- utrzymanie oczyszczalni ścieków</t>
  </si>
  <si>
    <t>- utrzymanie kanalizacji i przepompowni</t>
  </si>
  <si>
    <t>- utrzymanie szaletów</t>
  </si>
  <si>
    <t>Transport lokalny</t>
  </si>
  <si>
    <t>5.</t>
  </si>
  <si>
    <t>Podatek dochodowy od osób prawnych</t>
  </si>
  <si>
    <t>Pozostałe</t>
  </si>
  <si>
    <t>na koniec okresu sprawozdawczego</t>
  </si>
  <si>
    <t>Gospodarka Ściekami</t>
  </si>
  <si>
    <t>a/ utrzymanie oczyszczalni ścieków</t>
  </si>
  <si>
    <t>- ponoszono bieżące, konieczne wydatki, przeprowadzono</t>
  </si>
  <si>
    <t>b/ utrzymanie kanalizacji i przepompowni</t>
  </si>
  <si>
    <t>- ponoszono bieżące, konieczne wydatki,</t>
  </si>
  <si>
    <t>c/ wywóz nieczystości płynnych</t>
  </si>
  <si>
    <t>a/ wywóz odpadów komunalnych</t>
  </si>
  <si>
    <t xml:space="preserve">- wywożono odpady z nieruchomości na stację przeładunkową </t>
  </si>
  <si>
    <t xml:space="preserve">  i wysypisko w Knurowie, prowadzono segregację odpadów </t>
  </si>
  <si>
    <t xml:space="preserve">  w workach, prowadzono zbiórkę przedmiotów wielkogabaryto -</t>
  </si>
  <si>
    <t>- odebrano z nieruchomości na terenie miasta zgodnie z harmo -</t>
  </si>
  <si>
    <t xml:space="preserve">  wanymi (plastik, szkło białe, szkło kolorowe, makulatura, metale),</t>
  </si>
  <si>
    <t xml:space="preserve">3. </t>
  </si>
  <si>
    <t xml:space="preserve">  wykraczające poza granice administracyjne miasta Cieszyna - </t>
  </si>
  <si>
    <t xml:space="preserve">  do Hażlacha, Dębowca i Zebrzydowic, a w dni nauki szkolnej wyko - </t>
  </si>
  <si>
    <t xml:space="preserve">  nywano dodatkowe przewozy młodzieży szkolnej na trasie</t>
  </si>
  <si>
    <t xml:space="preserve">  Marklowice - Mała Łąka-SP Nr 1,</t>
  </si>
  <si>
    <t>- wykonywano usługi pogrzebowe i cmentarne, prowadzono sprzedaż</t>
  </si>
  <si>
    <t>Sprawozdanie z wykonania planu wydatków inwestycyjnych</t>
  </si>
  <si>
    <t>z dotacji celowych na inwestycje</t>
  </si>
  <si>
    <t>Dział</t>
  </si>
  <si>
    <t>Rozdział</t>
  </si>
  <si>
    <t>Wartość w zł</t>
  </si>
  <si>
    <t>Plan</t>
  </si>
  <si>
    <t>Wykonanie</t>
  </si>
  <si>
    <t>Gospodarka odpadami</t>
  </si>
  <si>
    <t>Podatek Vat od dotacji przedmiotowej</t>
  </si>
  <si>
    <t>Numer identyfikacyjny REGON</t>
  </si>
  <si>
    <t>BILANS</t>
  </si>
  <si>
    <t>Adresat</t>
  </si>
  <si>
    <t>Wysłać bez pisma przewodniego</t>
  </si>
  <si>
    <t>AKTYWA</t>
  </si>
  <si>
    <t>Stan na koniec roku</t>
  </si>
  <si>
    <t>PASYWA</t>
  </si>
  <si>
    <t>Stan na początek roku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</si>
  <si>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</si>
  <si>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</si>
  <si>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</si>
  <si>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</si>
  <si>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</si>
  <si>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</si>
  <si>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</si>
  <si>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</si>
  <si>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</si>
  <si>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</si>
  <si>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</si>
  <si>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 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</si>
  <si>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</si>
  <si>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</si>
  <si>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</si>
  <si>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</si>
  <si>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</si>
  <si>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</si>
  <si>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(środki trwałe w budowie)</t>
  </si>
  <si>
    <t>B. Fundusze celowe</t>
  </si>
  <si>
    <t>3. Środki przekazane na poczet inwestycji</t>
  </si>
  <si>
    <t>1.1. ...........</t>
  </si>
  <si>
    <t>III. Należności długoterminowe</t>
  </si>
  <si>
    <t>1.2. ...........</t>
  </si>
  <si>
    <t>IV. Długoterminowe aktywa finansowe</t>
  </si>
  <si>
    <t>C. Zobowiązania długoterminowe</t>
  </si>
  <si>
    <t>1.1. Akcje i udziały</t>
  </si>
  <si>
    <t>D. Zobowiązania krótkoterminowe i fundusze specjalne</t>
  </si>
  <si>
    <t>1.2. Papiery wartościowe długoterminowe</t>
  </si>
  <si>
    <t>I. Zobowiązania krótkoterminowe</t>
  </si>
  <si>
    <t>1.3. Inne długoterminowe aktywa finansowe</t>
  </si>
  <si>
    <t>1.1. Zobowiązania z tytułu dostaw i usług</t>
  </si>
  <si>
    <t>V. Wartość mienia zlikwidowanych jednostek</t>
  </si>
  <si>
    <t>1.2. Zobowiązania wobec budżetów</t>
  </si>
  <si>
    <t>B. Aktywa obrotowe</t>
  </si>
  <si>
    <t>1.3. Zobowiązania z tytułu ubezpieczeń społecznych</t>
  </si>
  <si>
    <t>I. Zapasy</t>
  </si>
  <si>
    <t>1.4. Zobowiązania z tytułu wynagrodzeń</t>
  </si>
  <si>
    <t>1.1. Materiały</t>
  </si>
  <si>
    <t>1.5. Pozostałe zobowiązania</t>
  </si>
  <si>
    <t>1.2. Półprodukty i produkty w toku</t>
  </si>
  <si>
    <t>1.6. Sumy obce (depozytowe, zabezpieczenie wykonania umów)</t>
  </si>
  <si>
    <t>1.3. Produkty gotowe</t>
  </si>
  <si>
    <t>1.7. Rozliczenia z tytułu środków na wydatki budżetowe i z tytułu dochodów budżetowych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</si>
  <si>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</si>
  <si>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</si>
  <si>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</si>
  <si>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</si>
  <si>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</si>
  <si>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</si>
  <si>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</si>
  <si>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</si>
  <si>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społecznych</t>
  </si>
  <si>
    <t>E. Rozliczenia międzyokresowe</t>
  </si>
  <si>
    <t>1.4. Pozostałe należności</t>
  </si>
  <si>
    <t>I.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</si>
  <si>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</si>
  <si>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</si>
  <si>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</si>
  <si>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</si>
  <si>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</si>
  <si>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</si>
  <si>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</si>
  <si>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</si>
  <si>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</si>
  <si>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</si>
  <si>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</si>
  <si>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Suma pasywów</t>
  </si>
  <si>
    <t>jednostki budżetowej,</t>
  </si>
  <si>
    <t>zakładu budżetowego,</t>
  </si>
  <si>
    <t xml:space="preserve"> </t>
  </si>
  <si>
    <t>gospodarstwa pomocniczego</t>
  </si>
  <si>
    <t xml:space="preserve">sporządzony </t>
  </si>
  <si>
    <t xml:space="preserve">  A. Objaśnienie - wykazane w bilansie wartości aktywów trwałych i obrotowych są pomniejszone</t>
  </si>
  <si>
    <r>
      <t xml:space="preserve">      </t>
    </r>
    <r>
      <rPr>
        <b/>
        <sz val="8"/>
        <rFont val="Verdana"/>
        <family val="2"/>
      </rPr>
      <t>odpowiednio o umorzenie i odpisy aktualizujące.</t>
    </r>
  </si>
  <si>
    <t xml:space="preserve">  B. Informacje uzupełniające istotne dla rzetelności i przejrzystości sytuacji finansowej i majątkowej</t>
  </si>
  <si>
    <t xml:space="preserve">          ……………………………</t>
  </si>
  <si>
    <t xml:space="preserve">      …………………………..</t>
  </si>
  <si>
    <t xml:space="preserve"> ………………………….</t>
  </si>
  <si>
    <t xml:space="preserve">              Główny księgowy</t>
  </si>
  <si>
    <t xml:space="preserve">         rok,miesiąc,dzień</t>
  </si>
  <si>
    <t xml:space="preserve">   Kierownik jednostki</t>
  </si>
  <si>
    <t>URZĄD MIEJSKI</t>
  </si>
  <si>
    <t>w CIESZYNIE</t>
  </si>
  <si>
    <t>0 7 0 0 5 1 6 5 5</t>
  </si>
  <si>
    <t>Wyliczenie sumy bilansowej</t>
  </si>
  <si>
    <t>WN</t>
  </si>
  <si>
    <t>MA</t>
  </si>
  <si>
    <t>Bilans zamknięcia FK</t>
  </si>
  <si>
    <t>pozycje pozabilansowe (902,903)</t>
  </si>
  <si>
    <t>nadpłata DO (203/02)</t>
  </si>
  <si>
    <t>nadpłata DS (203/09)</t>
  </si>
  <si>
    <t>umorzenie środków trwałych (071)</t>
  </si>
  <si>
    <t>umorzenie wart.niem.i prawn. (073)</t>
  </si>
  <si>
    <t>rozliczenie zakupu vat (300,301)</t>
  </si>
  <si>
    <t>odpisy aktualizujące należn. (290,291,292)</t>
  </si>
  <si>
    <t>rozliczenia międzyokres.czynne (640)</t>
  </si>
  <si>
    <t>ujemny stan śr.obrot.na bo (800/3)</t>
  </si>
  <si>
    <t>Informacja uzupełniajaca do Bilansu</t>
  </si>
  <si>
    <t>1. Należności i zobowiązania z tytułu dostaw i usług wobec podległych gminie</t>
  </si>
  <si>
    <t xml:space="preserve">     jednostek organizacyjnych w zł:</t>
  </si>
  <si>
    <t>Należności</t>
  </si>
  <si>
    <t>Zobowiązania</t>
  </si>
  <si>
    <t>a/ MZD</t>
  </si>
  <si>
    <t>-</t>
  </si>
  <si>
    <t>2. Należnosci i zobowiązania z tytułu dostaw i usług wobec spółek gminnych</t>
  </si>
  <si>
    <t xml:space="preserve">    w zł:</t>
  </si>
  <si>
    <t xml:space="preserve">a/ Wodociągi Ziemi Cieszyńskiej </t>
  </si>
  <si>
    <t xml:space="preserve">    Sp. z o.o.</t>
  </si>
  <si>
    <t xml:space="preserve">b/ Energetyka Cieszyńska </t>
  </si>
  <si>
    <t>Sprawozdanie z wykonania wydatków inwestycyjnych</t>
  </si>
  <si>
    <t>środki niewygasające</t>
  </si>
  <si>
    <t xml:space="preserve">przesunięte do </t>
  </si>
  <si>
    <t>na dzień 31.12.2006 r.</t>
  </si>
  <si>
    <t xml:space="preserve">  samochodu WUKO</t>
  </si>
  <si>
    <t>w tyś. zł.</t>
  </si>
  <si>
    <t>- dwoma samochodami asenizacyjnymi wywożono nieczystości</t>
  </si>
  <si>
    <t xml:space="preserve">   1. Umorzenie wartości niematerialnych i prawnych - 26.604,58</t>
  </si>
  <si>
    <t xml:space="preserve">   2. Odpisy aktualizujące należności - 67.731,03</t>
  </si>
  <si>
    <t>strata bilansowa (860)</t>
  </si>
  <si>
    <t>na dzień  31.XII.2006 r.</t>
  </si>
  <si>
    <t xml:space="preserve">             2007 - 03 - 15</t>
  </si>
  <si>
    <t>Cieszyn, dnia 15.03.2007 r.</t>
  </si>
  <si>
    <t>za rok 2006</t>
  </si>
  <si>
    <t xml:space="preserve">          -</t>
  </si>
  <si>
    <t>c/ Zakład Budynków Miejskich w Cieszynie</t>
  </si>
  <si>
    <t xml:space="preserve">    sp. z o.o.</t>
  </si>
  <si>
    <t>b/ Szkoła Posdstawowa nr 7</t>
  </si>
  <si>
    <t>Nazwa i adres jednostki sprawozdawczej :              Zakład Gospodrki Komunalnej        w Cieszynie</t>
  </si>
  <si>
    <t xml:space="preserve">   3. Umorzenie środków trwałych</t>
  </si>
  <si>
    <t>Ponadto na bieżąco prowadzona jest eksploatacja miejskiej sieci</t>
  </si>
  <si>
    <t xml:space="preserve">  wych w wiacie przy ul. Łukowej w Cieszynie, </t>
  </si>
  <si>
    <t xml:space="preserve"> i zrębki drewniane)</t>
  </si>
  <si>
    <t xml:space="preserve"> prowadzono zbiórkę odpadów biodegradowalnych (liście, trawa,</t>
  </si>
  <si>
    <t>Lokalny transport zbiorowy</t>
  </si>
  <si>
    <t>- zakup autobusu dla komunikacji miejskiej</t>
  </si>
  <si>
    <t xml:space="preserve">- rozwój systemu selektywnego zbierania i </t>
  </si>
  <si>
    <t xml:space="preserve">  zagospodarowania odpadów w Cieszynie</t>
  </si>
  <si>
    <t xml:space="preserve">- rekultywacja nieczynnego składowiska </t>
  </si>
  <si>
    <t xml:space="preserve">  odpadów komunalnych przy ul. Kościuszki</t>
  </si>
  <si>
    <t xml:space="preserve">- rozwój systemu selektywnego zbierania </t>
  </si>
  <si>
    <t xml:space="preserve">  i zagospodarowania odpadów w Cieszynie</t>
  </si>
  <si>
    <t xml:space="preserve">- Rozwój systemu selektywnego </t>
  </si>
  <si>
    <t>zbierania i zagospodarowania odpadów</t>
  </si>
  <si>
    <t>niebezpiecznych</t>
  </si>
  <si>
    <t xml:space="preserve">Plan       </t>
  </si>
  <si>
    <t xml:space="preserve">Wykonanie </t>
  </si>
  <si>
    <t xml:space="preserve">- bieżące naprawy studni kanalizacyjnych 6 szt., wymiana 5 sztuk </t>
  </si>
  <si>
    <t xml:space="preserve">- na potrzeby komunikacji miejskiej dysponowano 19 autobusami, </t>
  </si>
  <si>
    <t xml:space="preserve">  z czego 15 przystosowanymi do przewozu osób niepełnosprawnych,</t>
  </si>
  <si>
    <t>- pozostałe koszty (egzekucja należności, podatek dochodowy</t>
  </si>
  <si>
    <t xml:space="preserve">  od osób prawnych, podatek Vat od dotacji, koszty operacyjne)</t>
  </si>
  <si>
    <t>w wyniku rozstrzygnięcia przetargu, wyłoniono dostwcę</t>
  </si>
  <si>
    <t>sanitarnej (k.s.) i ogólnospławnej (k.o.) oraz naprawa studni kanalizacyjnych,</t>
  </si>
  <si>
    <t>z konta środków niewygasających na dzień 30.06.2009r.</t>
  </si>
  <si>
    <t xml:space="preserve">- Rekultywacja składowiska </t>
  </si>
  <si>
    <t>przy ul. Kościuszki</t>
  </si>
  <si>
    <t>Termin realizacji do 30.11.2009r.</t>
  </si>
  <si>
    <t xml:space="preserve">Przebudowa infrastruktury cmentarzy </t>
  </si>
  <si>
    <t>komunalnych w Cieszynie</t>
  </si>
  <si>
    <t>Cieszyn, dnia 17.07.2009r.</t>
  </si>
  <si>
    <t>na dzień 30.06.2009R.</t>
  </si>
  <si>
    <t>Cieszyn, dnia 17.07.2009</t>
  </si>
  <si>
    <t>Sprawozdanie z planu kosztów</t>
  </si>
  <si>
    <t>na dzień 30.06.2009 r.</t>
  </si>
  <si>
    <t>9.</t>
  </si>
  <si>
    <t>Inne zwiększenia środków obrotowych</t>
  </si>
  <si>
    <t>Cieszyn, dnia 17.07.2009 r.</t>
  </si>
  <si>
    <t>Sprawozdanie z wykonania planu kosztów</t>
  </si>
  <si>
    <t xml:space="preserve">  remonty następujących urządzeń: pompy EMU FA 107-230, bęben prasy, </t>
  </si>
  <si>
    <t>rurociągu tłocznego,wymiany siłowników prasy FESTO, bieżni osadnika</t>
  </si>
  <si>
    <t>wymiana sznurów uszczelniających do pomp,wymiana włazów, naprawa studni,</t>
  </si>
  <si>
    <t>koszt przeprowadzonych remontów w I półroczu 2009r. - 53.863,55</t>
  </si>
  <si>
    <t>- Ilość ścieków które dopłyneły do oczyszczalni w okresie I półrocza 2009r.</t>
  </si>
  <si>
    <t xml:space="preserve">wynosi 2.521.007m3 z tego zafakturowano 842,.034,50m3 </t>
  </si>
  <si>
    <t>- usunięto 54 awarie na kanalizacji miejskiej,</t>
  </si>
  <si>
    <t>- usunięto 40 awarii na zlecenie właścicieli terenów za pomocą</t>
  </si>
  <si>
    <t xml:space="preserve">  włazów, założenie włazów 2 szt.</t>
  </si>
  <si>
    <t xml:space="preserve">Remonty kanalizacji : </t>
  </si>
  <si>
    <t>remont kanalizacji ul. Kubisza, ul. Chrobrego</t>
  </si>
  <si>
    <t>remont kanalizacji ul. Krzywa /studnia betonowa/</t>
  </si>
  <si>
    <t xml:space="preserve">  z osadników przy budynkach i obiektach użyteczności publicznej </t>
  </si>
  <si>
    <t>wtórnego, naprawa wału prasy, aparatu do poboru prób</t>
  </si>
  <si>
    <t>remont ul. Jeżowa wymiana rur 1 studni pcv</t>
  </si>
  <si>
    <t xml:space="preserve">    ul. Motokrosowej 27 w Cieszynie. Prowadzenie zbiórki odpadów </t>
  </si>
  <si>
    <t>b/ utrzymanie szaletów</t>
  </si>
  <si>
    <t xml:space="preserve">- prowadzenie   6 szaletów miejskich na terenie miasta </t>
  </si>
  <si>
    <t xml:space="preserve">  nogramem MPSOK 18.857 worków z odpadami posegrego -</t>
  </si>
  <si>
    <t>- wywieziono i umieszczono na wysypisku w Knurowie 4.049,7 ton</t>
  </si>
  <si>
    <t xml:space="preserve">odpadów </t>
  </si>
  <si>
    <t>- wykonano 376.136 wozo-km, liczba kursów opóźnionych wynosiła</t>
  </si>
  <si>
    <t xml:space="preserve">  11, a odwołano 9 kursów. Średnia ilość kursów w dni pracujące </t>
  </si>
  <si>
    <t>wynosi 161</t>
  </si>
  <si>
    <t>Zakupy inwestycyjne</t>
  </si>
  <si>
    <t>-Zakup lokalizatora do wykrywania nieprawidłowości</t>
  </si>
  <si>
    <t>w podłaczeniach do kanalizacji</t>
  </si>
  <si>
    <t xml:space="preserve"> autobusu tj.: firmę SOLARIS Bus&amp;Coach SA</t>
  </si>
  <si>
    <t>z siedzibą w Bolechowie-Osiedle</t>
  </si>
  <si>
    <t>dostawa autobusu nastąpi między 2 listopada a</t>
  </si>
  <si>
    <t>15 grudnia 2009r.</t>
  </si>
  <si>
    <t>Cieszyn, dnia 17.07.2009r</t>
  </si>
  <si>
    <t>na dzień 30.06.2009r.</t>
  </si>
  <si>
    <t>nieprawidłowości w podłaczeniach do kanalizacji</t>
  </si>
  <si>
    <t xml:space="preserve">-zakup lokalizatora do wykrywania </t>
  </si>
  <si>
    <t>Sprawozdanie z zaangażowania</t>
  </si>
  <si>
    <t>dotacji przedmiotowej dla</t>
  </si>
  <si>
    <t>wg stanu na dzień 30.06.2009r.</t>
  </si>
  <si>
    <t>Swiadczenie usług przewozowych</t>
  </si>
  <si>
    <t>w zakresie przewozów pasażerskich</t>
  </si>
  <si>
    <t>Świadczenie usług w zakresie prowadzenia GPZON</t>
  </si>
  <si>
    <t>Świadczenie usług w zakresie segregacji odpadów</t>
  </si>
  <si>
    <t>Cieszyn, dnia 17.06.2009r.</t>
  </si>
  <si>
    <t>oraz zakładów łacznie za I półrocze 2.654,5 m3 ścieków</t>
  </si>
  <si>
    <t>- utrzymanie Gminnego Punktu Zbierania Odpadów Niebezpiecznych</t>
  </si>
  <si>
    <t>- prowadzenie zbiórki przedmiotów wielkogabarytowych w wiacie przy ul. Łukowej</t>
  </si>
  <si>
    <t xml:space="preserve">niebezpiecznych na terenie miasta w każdy trzeci pełny tydzień miesiąca </t>
  </si>
  <si>
    <t>- wynajem kontenerów /głównie do wywozu gruzu/</t>
  </si>
  <si>
    <t>- obsługiwano 4 linie miejskie oraz 4 linie miejsko - podmiejskie,</t>
  </si>
  <si>
    <t xml:space="preserve"> pielęgnacji zieleni,odśnieżanie w czasie zimy.</t>
  </si>
  <si>
    <t xml:space="preserve">  komunalne: prowadzono prace w zakresie porządku i czystości, </t>
  </si>
  <si>
    <t xml:space="preserve">  trumien i utensyliów pogrzebowych, utrzymywano cmentarze </t>
  </si>
  <si>
    <t>wykorzystania na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</si>
</sst>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10"/>
      <name val="Courier New"/>
      <family val="3"/>
    </font>
    <font>
      <b/>
      <sz val="10"/>
      <name val="Verdana"/>
      <family val="2"/>
    </font>
    <font>
      <b/>
      <sz val="8"/>
      <name val="Verdana"/>
      <family val="2"/>
    </font>
    <font>
      <sz val="8"/>
      <name val="Courier New"/>
      <family val="3"/>
    </font>
    <font>
      <sz val="7"/>
      <name val="Courier New"/>
      <family val="3"/>
    </font>
    <font>
      <b/>
      <sz val="7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Courier New"/>
      <family val="3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1" fillId="24" borderId="0" xfId="0" applyFont="1" applyFill="1" applyAlignment="1">
      <alignment vertical="center"/>
    </xf>
    <xf numFmtId="4" fontId="7" fillId="0" borderId="18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10" fillId="0" borderId="18" xfId="0" applyNumberFormat="1" applyFont="1" applyBorder="1" applyAlignment="1">
      <alignment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Alignment="1">
      <alignment vertical="center"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 quotePrefix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4" fontId="16" fillId="0" borderId="0" xfId="0" applyNumberFormat="1" applyFont="1" applyAlignment="1">
      <alignment horizontal="center"/>
    </xf>
    <xf numFmtId="4" fontId="10" fillId="0" borderId="18" xfId="0" applyNumberFormat="1" applyFont="1" applyBorder="1" applyAlignment="1">
      <alignment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N30" sqref="N30"/>
    </sheetView>
  </sheetViews>
  <sheetFormatPr defaultColWidth="9.140625" defaultRowHeight="12.75"/>
  <cols>
    <col min="1" max="1" width="8.140625" style="0" customWidth="1"/>
    <col min="2" max="2" width="9.7109375" style="0" bestFit="1" customWidth="1"/>
    <col min="8" max="8" width="10.00390625" style="0" customWidth="1"/>
  </cols>
  <sheetData>
    <row r="1" ht="12.75">
      <c r="A1" s="1"/>
    </row>
    <row r="3" spans="1:9" ht="19.5" customHeight="1">
      <c r="A3" s="115" t="s">
        <v>0</v>
      </c>
      <c r="B3" s="115"/>
      <c r="C3" s="115"/>
      <c r="D3" s="115"/>
      <c r="E3" s="115"/>
      <c r="F3" s="115"/>
      <c r="G3" s="115"/>
      <c r="H3" s="115"/>
      <c r="I3" s="115"/>
    </row>
    <row r="5" spans="1:9" ht="15.75">
      <c r="A5" s="115" t="s">
        <v>1</v>
      </c>
      <c r="B5" s="115"/>
      <c r="C5" s="115"/>
      <c r="D5" s="115"/>
      <c r="E5" s="115"/>
      <c r="F5" s="115"/>
      <c r="G5" s="115"/>
      <c r="H5" s="115"/>
      <c r="I5" s="115"/>
    </row>
    <row r="7" spans="1:9" ht="15.75">
      <c r="A7" s="115" t="s">
        <v>241</v>
      </c>
      <c r="B7" s="115"/>
      <c r="C7" s="115"/>
      <c r="D7" s="115"/>
      <c r="E7" s="115"/>
      <c r="F7" s="115"/>
      <c r="G7" s="115"/>
      <c r="H7" s="115"/>
      <c r="I7" s="115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12"/>
      <c r="B11" s="12"/>
      <c r="C11" s="12"/>
      <c r="D11" s="12"/>
      <c r="E11" s="12"/>
      <c r="F11" s="12"/>
      <c r="G11" s="113" t="s">
        <v>4</v>
      </c>
      <c r="H11" s="113"/>
      <c r="I11" s="16"/>
    </row>
    <row r="12" spans="1:9" ht="12.75">
      <c r="A12" s="9" t="s">
        <v>2</v>
      </c>
      <c r="B12" s="114" t="s">
        <v>3</v>
      </c>
      <c r="C12" s="114"/>
      <c r="D12" s="114"/>
      <c r="E12" s="114"/>
      <c r="F12" s="8"/>
      <c r="G12" s="9" t="s">
        <v>5</v>
      </c>
      <c r="H12" s="8" t="s">
        <v>6</v>
      </c>
      <c r="I12" s="8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5" spans="1:8" ht="12.75">
      <c r="A15" s="4" t="s">
        <v>7</v>
      </c>
      <c r="B15" t="s">
        <v>8</v>
      </c>
      <c r="G15" s="7">
        <f>SUM(G16:G18)</f>
        <v>7406</v>
      </c>
      <c r="H15" s="6">
        <f>SUM(H16:H18)</f>
        <v>3220</v>
      </c>
    </row>
    <row r="16" spans="2:8" ht="12.75">
      <c r="B16" s="3" t="s">
        <v>9</v>
      </c>
      <c r="G16" s="7">
        <v>7282</v>
      </c>
      <c r="H16" s="6">
        <f>3134+6</f>
        <v>3140</v>
      </c>
    </row>
    <row r="17" spans="2:8" ht="12.75">
      <c r="B17" s="3" t="s">
        <v>10</v>
      </c>
      <c r="C17" s="3"/>
      <c r="G17" s="7">
        <v>107</v>
      </c>
      <c r="H17" s="6">
        <v>56</v>
      </c>
    </row>
    <row r="18" spans="2:8" ht="12.75">
      <c r="B18" s="3" t="s">
        <v>11</v>
      </c>
      <c r="C18" s="3"/>
      <c r="G18" s="7">
        <v>17</v>
      </c>
      <c r="H18" s="6">
        <v>24</v>
      </c>
    </row>
    <row r="19" spans="1:8" ht="12.75">
      <c r="A19" s="4" t="s">
        <v>12</v>
      </c>
      <c r="B19" s="3" t="s">
        <v>13</v>
      </c>
      <c r="C19" s="3"/>
      <c r="G19" s="7">
        <f>SUM(G20:G21)</f>
        <v>3746</v>
      </c>
      <c r="H19" s="6">
        <f>SUM(H20:H21)</f>
        <v>2167</v>
      </c>
    </row>
    <row r="20" spans="2:8" ht="12.75">
      <c r="B20" s="3" t="s">
        <v>14</v>
      </c>
      <c r="C20" s="3"/>
      <c r="G20" s="7">
        <v>3731</v>
      </c>
      <c r="H20" s="6">
        <f>2093+38+7+1+1+22</f>
        <v>2162</v>
      </c>
    </row>
    <row r="21" spans="2:8" ht="12.75">
      <c r="B21" s="3" t="s">
        <v>15</v>
      </c>
      <c r="C21" s="3"/>
      <c r="G21" s="7">
        <v>15</v>
      </c>
      <c r="H21" s="6">
        <v>5</v>
      </c>
    </row>
    <row r="22" spans="1:8" ht="12.75">
      <c r="A22" s="4" t="s">
        <v>16</v>
      </c>
      <c r="B22" s="3" t="s">
        <v>17</v>
      </c>
      <c r="G22" s="7">
        <f>SUM(G23:G25)</f>
        <v>2570</v>
      </c>
      <c r="H22" s="6">
        <f>SUM(H23:H25)</f>
        <v>1187</v>
      </c>
    </row>
    <row r="23" spans="2:8" ht="12.75">
      <c r="B23" s="3" t="s">
        <v>18</v>
      </c>
      <c r="G23" s="7">
        <f>1840+561</f>
        <v>2401</v>
      </c>
      <c r="H23" s="6">
        <v>1093</v>
      </c>
    </row>
    <row r="24" spans="2:8" ht="12.75">
      <c r="B24" s="3" t="s">
        <v>19</v>
      </c>
      <c r="C24" s="3"/>
      <c r="D24" s="3"/>
      <c r="G24" s="7">
        <v>132</v>
      </c>
      <c r="H24" s="6">
        <v>75</v>
      </c>
    </row>
    <row r="25" spans="2:8" ht="12.75">
      <c r="B25" s="3" t="s">
        <v>20</v>
      </c>
      <c r="C25" s="3"/>
      <c r="D25" s="3"/>
      <c r="G25" s="7">
        <v>37</v>
      </c>
      <c r="H25" s="6">
        <v>19</v>
      </c>
    </row>
    <row r="26" spans="1:8" ht="12.75">
      <c r="A26" s="4" t="s">
        <v>21</v>
      </c>
      <c r="B26" s="3" t="s">
        <v>22</v>
      </c>
      <c r="C26" s="3"/>
      <c r="D26" s="3"/>
      <c r="G26" s="7">
        <v>860</v>
      </c>
      <c r="H26" s="6">
        <v>440</v>
      </c>
    </row>
    <row r="27" spans="2:7" ht="12.75">
      <c r="B27" s="3"/>
      <c r="C27" s="3"/>
      <c r="D27" s="3"/>
      <c r="G27" s="7"/>
    </row>
    <row r="28" spans="1:9" ht="21" customHeight="1">
      <c r="A28" s="10"/>
      <c r="B28" s="15" t="s">
        <v>23</v>
      </c>
      <c r="C28" s="15"/>
      <c r="D28" s="15"/>
      <c r="E28" s="10"/>
      <c r="F28" s="10"/>
      <c r="G28" s="14">
        <f>SUM(G15+G19+G22+G26)</f>
        <v>14582</v>
      </c>
      <c r="H28" s="11">
        <f>SUM(H15+H19+H22+H26)</f>
        <v>7014</v>
      </c>
      <c r="I28" s="10"/>
    </row>
    <row r="29" ht="12.75">
      <c r="G29" s="7"/>
    </row>
    <row r="30" spans="1:8" ht="12.75">
      <c r="A30" s="4" t="s">
        <v>24</v>
      </c>
      <c r="B30" s="5" t="s">
        <v>25</v>
      </c>
      <c r="G30" s="7">
        <v>40</v>
      </c>
      <c r="H30">
        <v>6</v>
      </c>
    </row>
    <row r="31" spans="1:8" ht="12.75">
      <c r="A31" s="4" t="s">
        <v>26</v>
      </c>
      <c r="B31" s="5" t="s">
        <v>27</v>
      </c>
      <c r="G31" s="7">
        <v>60</v>
      </c>
      <c r="H31">
        <v>166</v>
      </c>
    </row>
    <row r="32" spans="1:8" ht="12.75">
      <c r="A32" s="4" t="s">
        <v>28</v>
      </c>
      <c r="B32" s="5" t="s">
        <v>29</v>
      </c>
      <c r="G32" s="7">
        <v>1679</v>
      </c>
      <c r="H32">
        <v>972</v>
      </c>
    </row>
    <row r="33" spans="1:8" ht="12.75">
      <c r="A33" s="4" t="s">
        <v>245</v>
      </c>
      <c r="B33" s="103" t="s">
        <v>246</v>
      </c>
      <c r="G33" s="7">
        <v>0</v>
      </c>
      <c r="H33">
        <v>45</v>
      </c>
    </row>
    <row r="34" spans="1:9" ht="21" customHeight="1">
      <c r="A34" s="10"/>
      <c r="B34" s="10" t="s">
        <v>30</v>
      </c>
      <c r="C34" s="10"/>
      <c r="D34" s="10"/>
      <c r="E34" s="10"/>
      <c r="F34" s="10"/>
      <c r="G34" s="14">
        <f>SUM(G28:G33)</f>
        <v>16361</v>
      </c>
      <c r="H34" s="11">
        <f>SUM(H28:H33)</f>
        <v>8203</v>
      </c>
      <c r="I34" s="10"/>
    </row>
    <row r="35" spans="2:7" ht="12.75">
      <c r="B35" s="103"/>
      <c r="G35" s="7"/>
    </row>
    <row r="36" spans="2:7" ht="12.75">
      <c r="B36" t="s">
        <v>31</v>
      </c>
      <c r="G36" s="7"/>
    </row>
    <row r="37" spans="2:8" ht="12.75">
      <c r="B37" t="s">
        <v>32</v>
      </c>
      <c r="G37" s="7">
        <v>-197</v>
      </c>
      <c r="H37">
        <v>-197</v>
      </c>
    </row>
    <row r="38" ht="12.75">
      <c r="G38" s="7"/>
    </row>
    <row r="39" spans="1:9" ht="21" customHeight="1">
      <c r="A39" s="10"/>
      <c r="B39" s="10" t="s">
        <v>33</v>
      </c>
      <c r="C39" s="10"/>
      <c r="D39" s="10"/>
      <c r="E39" s="10"/>
      <c r="F39" s="10"/>
      <c r="G39" s="14">
        <f>SUM(G34+G37)</f>
        <v>16164</v>
      </c>
      <c r="H39" s="11">
        <f>SUM(H34+H37)</f>
        <v>8006</v>
      </c>
      <c r="I39" s="10"/>
    </row>
    <row r="41" ht="12.75">
      <c r="B41" s="93" t="s">
        <v>242</v>
      </c>
    </row>
  </sheetData>
  <sheetProtection/>
  <mergeCells count="5">
    <mergeCell ref="G11:H11"/>
    <mergeCell ref="B12:E12"/>
    <mergeCell ref="A3:I3"/>
    <mergeCell ref="A5:I5"/>
    <mergeCell ref="A7:I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1">
      <selection activeCell="N10" sqref="N10"/>
    </sheetView>
  </sheetViews>
  <sheetFormatPr defaultColWidth="9.140625" defaultRowHeight="12.75"/>
  <cols>
    <col min="8" max="8" width="10.140625" style="0" customWidth="1"/>
  </cols>
  <sheetData>
    <row r="3" spans="1:9" ht="16.5" customHeight="1">
      <c r="A3" s="115" t="s">
        <v>243</v>
      </c>
      <c r="B3" s="115"/>
      <c r="C3" s="115"/>
      <c r="D3" s="115"/>
      <c r="E3" s="115"/>
      <c r="F3" s="115"/>
      <c r="G3" s="115"/>
      <c r="H3" s="115"/>
      <c r="I3" s="115"/>
    </row>
    <row r="5" spans="1:9" ht="15">
      <c r="A5" s="116" t="s">
        <v>34</v>
      </c>
      <c r="B5" s="116"/>
      <c r="C5" s="116"/>
      <c r="D5" s="116"/>
      <c r="E5" s="116"/>
      <c r="F5" s="116"/>
      <c r="G5" s="116"/>
      <c r="H5" s="116"/>
      <c r="I5" s="116"/>
    </row>
    <row r="7" spans="1:9" ht="15.75">
      <c r="A7" s="115" t="s">
        <v>35</v>
      </c>
      <c r="B7" s="115"/>
      <c r="C7" s="115"/>
      <c r="D7" s="115"/>
      <c r="E7" s="115"/>
      <c r="F7" s="115"/>
      <c r="G7" s="115"/>
      <c r="H7" s="115"/>
      <c r="I7" s="115"/>
    </row>
    <row r="9" spans="1:9" ht="15.75">
      <c r="A9" s="115" t="s">
        <v>244</v>
      </c>
      <c r="B9" s="115"/>
      <c r="C9" s="115"/>
      <c r="D9" s="115"/>
      <c r="E9" s="115"/>
      <c r="F9" s="115"/>
      <c r="G9" s="115"/>
      <c r="H9" s="115"/>
      <c r="I9" s="115"/>
    </row>
    <row r="12" spans="1:9" ht="12.75">
      <c r="A12" s="12"/>
      <c r="B12" s="12"/>
      <c r="C12" s="12"/>
      <c r="D12" s="12"/>
      <c r="E12" s="12"/>
      <c r="F12" s="12"/>
      <c r="G12" s="113" t="s">
        <v>36</v>
      </c>
      <c r="H12" s="113"/>
      <c r="I12" s="12"/>
    </row>
    <row r="13" spans="1:9" ht="12.75">
      <c r="A13" s="9" t="s">
        <v>2</v>
      </c>
      <c r="B13" s="114" t="s">
        <v>3</v>
      </c>
      <c r="C13" s="114"/>
      <c r="D13" s="114"/>
      <c r="E13" s="114"/>
      <c r="F13" s="114"/>
      <c r="G13" s="9" t="s">
        <v>5</v>
      </c>
      <c r="H13" s="9" t="s">
        <v>6</v>
      </c>
      <c r="I13" s="8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6" spans="1:8" ht="12.75">
      <c r="A16" s="4" t="s">
        <v>7</v>
      </c>
      <c r="B16" t="s">
        <v>8</v>
      </c>
      <c r="G16" s="6">
        <f>SUM(G17:G19)</f>
        <v>7406</v>
      </c>
      <c r="H16" s="6">
        <f>SUM(H17:H19)</f>
        <v>3495</v>
      </c>
    </row>
    <row r="17" spans="2:8" ht="12.75">
      <c r="B17" s="3" t="s">
        <v>37</v>
      </c>
      <c r="G17" s="6">
        <v>5332</v>
      </c>
      <c r="H17" s="6">
        <v>2498</v>
      </c>
    </row>
    <row r="18" spans="2:8" ht="12.75">
      <c r="B18" s="3" t="s">
        <v>38</v>
      </c>
      <c r="G18" s="6">
        <v>1950</v>
      </c>
      <c r="H18" s="6">
        <f>855+125</f>
        <v>980</v>
      </c>
    </row>
    <row r="19" spans="2:8" ht="12.75">
      <c r="B19" s="3" t="s">
        <v>10</v>
      </c>
      <c r="G19" s="6">
        <v>124</v>
      </c>
      <c r="H19" s="6">
        <v>17</v>
      </c>
    </row>
    <row r="20" spans="1:8" ht="12.75">
      <c r="A20" s="4" t="s">
        <v>12</v>
      </c>
      <c r="B20" s="3" t="s">
        <v>13</v>
      </c>
      <c r="G20" s="6">
        <f>SUM(G21:G22)</f>
        <v>3844</v>
      </c>
      <c r="H20" s="6">
        <f>SUM(H21:H22)</f>
        <v>1732</v>
      </c>
    </row>
    <row r="21" spans="2:8" ht="12.75">
      <c r="B21" s="3" t="s">
        <v>14</v>
      </c>
      <c r="G21" s="6">
        <f>3778+34</f>
        <v>3812</v>
      </c>
      <c r="H21" s="6">
        <f>1543+131+28+12</f>
        <v>1714</v>
      </c>
    </row>
    <row r="22" spans="2:8" ht="12.75">
      <c r="B22" s="3" t="s">
        <v>39</v>
      </c>
      <c r="G22" s="6">
        <v>32</v>
      </c>
      <c r="H22" s="6">
        <v>18</v>
      </c>
    </row>
    <row r="23" spans="1:8" ht="12.75">
      <c r="A23" s="4" t="s">
        <v>16</v>
      </c>
      <c r="B23" s="3" t="s">
        <v>40</v>
      </c>
      <c r="G23" s="6">
        <v>4034</v>
      </c>
      <c r="H23" s="6">
        <v>1911</v>
      </c>
    </row>
    <row r="24" spans="1:8" ht="12.75">
      <c r="A24" s="4" t="s">
        <v>21</v>
      </c>
      <c r="B24" s="3" t="s">
        <v>22</v>
      </c>
      <c r="G24" s="6">
        <v>860</v>
      </c>
      <c r="H24" s="6">
        <v>433</v>
      </c>
    </row>
    <row r="25" spans="1:8" ht="12.75">
      <c r="A25" s="4" t="s">
        <v>41</v>
      </c>
      <c r="B25" s="3" t="s">
        <v>42</v>
      </c>
      <c r="G25" s="6">
        <v>16</v>
      </c>
      <c r="H25" s="6">
        <v>0</v>
      </c>
    </row>
    <row r="26" spans="1:8" ht="12.75">
      <c r="A26" s="4" t="s">
        <v>26</v>
      </c>
      <c r="B26" s="3" t="s">
        <v>71</v>
      </c>
      <c r="G26" s="6">
        <v>100</v>
      </c>
      <c r="H26" s="6">
        <v>0</v>
      </c>
    </row>
    <row r="27" spans="1:8" ht="12.75">
      <c r="A27" s="4" t="s">
        <v>28</v>
      </c>
      <c r="B27" s="3" t="s">
        <v>43</v>
      </c>
      <c r="G27" s="6">
        <v>100</v>
      </c>
      <c r="H27" s="6">
        <v>1</v>
      </c>
    </row>
    <row r="28" spans="7:8" ht="12.75">
      <c r="G28" s="6"/>
      <c r="H28" s="6"/>
    </row>
    <row r="29" spans="1:9" ht="17.25" customHeight="1">
      <c r="A29" s="10"/>
      <c r="B29" s="10" t="s">
        <v>30</v>
      </c>
      <c r="C29" s="10"/>
      <c r="D29" s="10"/>
      <c r="E29" s="10"/>
      <c r="F29" s="10"/>
      <c r="G29" s="11">
        <f>SUM(G16+G20+G23+G24+G25+G26+G27)</f>
        <v>16360</v>
      </c>
      <c r="H29" s="11">
        <f>SUM(H16+H20+H23+H24+H25+H27+H26)</f>
        <v>7572</v>
      </c>
      <c r="I29" s="10"/>
    </row>
    <row r="30" spans="7:8" ht="12.75">
      <c r="G30" s="6"/>
      <c r="H30" s="6"/>
    </row>
    <row r="31" spans="2:8" ht="12.75">
      <c r="B31" t="s">
        <v>31</v>
      </c>
      <c r="G31" s="6"/>
      <c r="H31" s="6"/>
    </row>
    <row r="32" spans="2:8" ht="12.75">
      <c r="B32" t="s">
        <v>44</v>
      </c>
      <c r="G32" s="6">
        <v>-197</v>
      </c>
      <c r="H32" s="6">
        <f>'Spraw.z pl.Przychodów'!H34-'Spraw.z pl.Wydatków'!H29+'Spraw.z pl.Przychodów'!H37</f>
        <v>434</v>
      </c>
    </row>
    <row r="33" spans="7:8" ht="12.75">
      <c r="G33" s="6"/>
      <c r="H33" s="6"/>
    </row>
    <row r="34" spans="1:9" ht="16.5" customHeight="1">
      <c r="A34" s="10"/>
      <c r="B34" s="10" t="s">
        <v>33</v>
      </c>
      <c r="C34" s="10"/>
      <c r="D34" s="10"/>
      <c r="E34" s="10"/>
      <c r="F34" s="10"/>
      <c r="G34" s="11">
        <f>SUM(G29+G32)</f>
        <v>16163</v>
      </c>
      <c r="H34" s="11">
        <f>SUM(H29+H32)</f>
        <v>8006</v>
      </c>
      <c r="I34" s="10"/>
    </row>
    <row r="36" ht="12.75">
      <c r="B36" s="93" t="s">
        <v>247</v>
      </c>
    </row>
  </sheetData>
  <sheetProtection/>
  <mergeCells count="6">
    <mergeCell ref="G12:H12"/>
    <mergeCell ref="B13:F13"/>
    <mergeCell ref="A3:I3"/>
    <mergeCell ref="A5:I5"/>
    <mergeCell ref="A7:I7"/>
    <mergeCell ref="A9:I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4"/>
  <sheetViews>
    <sheetView zoomScalePageLayoutView="0" workbookViewId="0" topLeftCell="A79">
      <selection activeCell="N103" sqref="N103"/>
    </sheetView>
  </sheetViews>
  <sheetFormatPr defaultColWidth="9.140625" defaultRowHeight="12.75"/>
  <cols>
    <col min="1" max="1" width="2.8515625" style="0" customWidth="1"/>
    <col min="7" max="7" width="15.57421875" style="0" customWidth="1"/>
    <col min="9" max="9" width="3.57421875" style="0" customWidth="1"/>
    <col min="10" max="10" width="11.00390625" style="0" customWidth="1"/>
    <col min="11" max="11" width="9.140625" style="0" hidden="1" customWidth="1"/>
  </cols>
  <sheetData>
    <row r="3" spans="1:10" ht="15.75">
      <c r="A3" s="115" t="s">
        <v>248</v>
      </c>
      <c r="B3" s="115"/>
      <c r="C3" s="115"/>
      <c r="D3" s="115"/>
      <c r="E3" s="115"/>
      <c r="F3" s="115"/>
      <c r="G3" s="115"/>
      <c r="H3" s="115"/>
      <c r="I3" s="115"/>
      <c r="J3" s="115"/>
    </row>
    <row r="5" spans="1:10" ht="15.75">
      <c r="A5" s="115" t="s">
        <v>34</v>
      </c>
      <c r="B5" s="115"/>
      <c r="C5" s="115"/>
      <c r="D5" s="115"/>
      <c r="E5" s="115"/>
      <c r="F5" s="115"/>
      <c r="G5" s="115"/>
      <c r="H5" s="115"/>
      <c r="I5" s="115"/>
      <c r="J5" s="115"/>
    </row>
    <row r="7" spans="1:10" ht="15.75">
      <c r="A7" s="115" t="s">
        <v>35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 ht="15.75">
      <c r="A9" s="115" t="s">
        <v>244</v>
      </c>
      <c r="B9" s="115"/>
      <c r="C9" s="115"/>
      <c r="D9" s="115"/>
      <c r="E9" s="115"/>
      <c r="F9" s="115"/>
      <c r="G9" s="115"/>
      <c r="H9" s="115"/>
      <c r="I9" s="115"/>
      <c r="J9" s="115"/>
    </row>
    <row r="11" ht="12.75">
      <c r="J11" s="32" t="s">
        <v>195</v>
      </c>
    </row>
    <row r="12" spans="1:10" ht="12.75">
      <c r="A12" s="12"/>
      <c r="B12" s="12"/>
      <c r="C12" s="12"/>
      <c r="D12" s="12"/>
      <c r="E12" s="12"/>
      <c r="F12" s="12"/>
      <c r="G12" s="12"/>
      <c r="H12" s="109" t="s">
        <v>225</v>
      </c>
      <c r="I12" s="18"/>
      <c r="J12" s="109" t="s">
        <v>226</v>
      </c>
    </row>
    <row r="13" spans="1:10" ht="12.75">
      <c r="A13" s="9" t="s">
        <v>2</v>
      </c>
      <c r="B13" s="112" t="s">
        <v>3</v>
      </c>
      <c r="C13" s="112"/>
      <c r="D13" s="112"/>
      <c r="E13" s="112"/>
      <c r="F13" s="112"/>
      <c r="G13" s="112"/>
      <c r="H13" s="110"/>
      <c r="I13" s="19"/>
      <c r="J13" s="110"/>
    </row>
    <row r="14" spans="1:10" ht="12.75">
      <c r="A14" s="13"/>
      <c r="B14" s="13"/>
      <c r="C14" s="13"/>
      <c r="D14" s="13"/>
      <c r="E14" s="13"/>
      <c r="F14" s="13"/>
      <c r="G14" s="13"/>
      <c r="H14" s="111"/>
      <c r="I14" s="20"/>
      <c r="J14" s="111"/>
    </row>
    <row r="16" spans="1:10" ht="12.75">
      <c r="A16" s="21" t="s">
        <v>7</v>
      </c>
      <c r="B16" s="21" t="s">
        <v>45</v>
      </c>
      <c r="H16" s="22">
        <f>H18+H28+H43</f>
        <v>7406</v>
      </c>
      <c r="J16" s="22">
        <f>J18+J28+J43</f>
        <v>3495</v>
      </c>
    </row>
    <row r="17" spans="8:10" ht="12.75">
      <c r="H17" s="6"/>
      <c r="J17" s="6"/>
    </row>
    <row r="18" spans="2:10" ht="12.75">
      <c r="B18" t="s">
        <v>46</v>
      </c>
      <c r="H18" s="6">
        <v>5332</v>
      </c>
      <c r="J18" s="6">
        <v>2498</v>
      </c>
    </row>
    <row r="19" spans="2:10" ht="12.75">
      <c r="B19" s="3" t="s">
        <v>47</v>
      </c>
      <c r="C19" s="3"/>
      <c r="D19" s="3"/>
      <c r="E19" s="3"/>
      <c r="F19" s="3"/>
      <c r="G19" s="3"/>
      <c r="H19" s="6"/>
      <c r="J19" s="6"/>
    </row>
    <row r="20" spans="2:10" ht="12.75">
      <c r="B20" s="94" t="s">
        <v>249</v>
      </c>
      <c r="C20" s="3"/>
      <c r="D20" s="3"/>
      <c r="E20" s="3"/>
      <c r="F20" s="3"/>
      <c r="G20" s="3"/>
      <c r="H20" s="6"/>
      <c r="J20" s="6"/>
    </row>
    <row r="21" spans="2:10" ht="12.75">
      <c r="B21" s="94" t="s">
        <v>250</v>
      </c>
      <c r="C21" s="3"/>
      <c r="D21" s="3"/>
      <c r="E21" s="3"/>
      <c r="F21" s="3"/>
      <c r="G21" s="3"/>
      <c r="H21" s="6"/>
      <c r="J21" s="6"/>
    </row>
    <row r="22" spans="2:10" ht="12.75">
      <c r="B22" s="94" t="s">
        <v>262</v>
      </c>
      <c r="C22" s="3"/>
      <c r="D22" s="3"/>
      <c r="E22" s="3"/>
      <c r="F22" s="3"/>
      <c r="G22" s="3"/>
      <c r="H22" s="6"/>
      <c r="J22" s="6"/>
    </row>
    <row r="23" spans="2:10" ht="12.75">
      <c r="B23" s="94" t="s">
        <v>251</v>
      </c>
      <c r="C23" s="3"/>
      <c r="D23" s="3"/>
      <c r="E23" s="3"/>
      <c r="F23" s="3"/>
      <c r="G23" s="3"/>
      <c r="H23" s="6"/>
      <c r="J23" s="6"/>
    </row>
    <row r="24" spans="2:10" ht="12.75">
      <c r="B24" s="105" t="s">
        <v>252</v>
      </c>
      <c r="C24" s="3"/>
      <c r="D24" s="3"/>
      <c r="E24" s="3"/>
      <c r="F24" s="3"/>
      <c r="G24" s="3"/>
      <c r="H24" s="6"/>
      <c r="J24" s="6"/>
    </row>
    <row r="25" spans="2:10" ht="12.75">
      <c r="B25" s="105" t="s">
        <v>253</v>
      </c>
      <c r="C25" s="106"/>
      <c r="D25" s="105"/>
      <c r="E25" s="105"/>
      <c r="F25" s="105"/>
      <c r="G25" s="105"/>
      <c r="H25" s="6"/>
      <c r="J25" s="6"/>
    </row>
    <row r="26" spans="2:10" ht="12.75">
      <c r="B26" s="105" t="s">
        <v>254</v>
      </c>
      <c r="C26" s="105"/>
      <c r="D26" s="105"/>
      <c r="E26" s="105"/>
      <c r="F26" s="105"/>
      <c r="G26" s="105"/>
      <c r="H26" s="6"/>
      <c r="J26" s="6"/>
    </row>
    <row r="27" spans="2:10" ht="12.75">
      <c r="B27" s="94"/>
      <c r="C27" s="3"/>
      <c r="D27" s="3"/>
      <c r="E27" s="3"/>
      <c r="F27" s="3"/>
      <c r="G27" s="3"/>
      <c r="H27" s="6"/>
      <c r="J27" s="6"/>
    </row>
    <row r="28" spans="2:10" ht="12.75">
      <c r="B28" s="3" t="s">
        <v>48</v>
      </c>
      <c r="C28" s="3"/>
      <c r="D28" s="3"/>
      <c r="E28" s="3"/>
      <c r="F28" s="3"/>
      <c r="G28" s="3"/>
      <c r="H28" s="6">
        <v>1950</v>
      </c>
      <c r="J28" s="6">
        <v>980</v>
      </c>
    </row>
    <row r="29" spans="2:10" ht="12.75">
      <c r="B29" s="3" t="s">
        <v>49</v>
      </c>
      <c r="C29" s="3"/>
      <c r="D29" s="3"/>
      <c r="E29" s="3"/>
      <c r="F29" s="3"/>
      <c r="G29" s="3"/>
      <c r="H29" s="6"/>
      <c r="J29" s="6"/>
    </row>
    <row r="30" spans="2:10" ht="12.75">
      <c r="B30" s="94" t="s">
        <v>255</v>
      </c>
      <c r="C30" s="3"/>
      <c r="D30" s="3"/>
      <c r="E30" s="3"/>
      <c r="F30" s="3"/>
      <c r="G30" s="3"/>
      <c r="H30" s="6"/>
      <c r="J30" s="6"/>
    </row>
    <row r="31" spans="2:10" ht="12.75">
      <c r="B31" s="94" t="s">
        <v>256</v>
      </c>
      <c r="C31" s="3"/>
      <c r="D31" s="3"/>
      <c r="E31" s="3"/>
      <c r="F31" s="3"/>
      <c r="G31" s="3"/>
      <c r="H31" s="6"/>
      <c r="J31" s="6"/>
    </row>
    <row r="32" spans="2:10" ht="12.75">
      <c r="B32" s="3" t="s">
        <v>194</v>
      </c>
      <c r="C32" s="3"/>
      <c r="D32" s="3"/>
      <c r="E32" s="3"/>
      <c r="F32" s="3"/>
      <c r="G32" s="3"/>
      <c r="H32" s="6"/>
      <c r="J32" s="6"/>
    </row>
    <row r="33" spans="2:10" ht="12.75">
      <c r="B33" s="3" t="s">
        <v>227</v>
      </c>
      <c r="C33" s="3"/>
      <c r="D33" s="3"/>
      <c r="E33" s="3"/>
      <c r="F33" s="3"/>
      <c r="G33" s="3"/>
      <c r="H33" s="6"/>
      <c r="J33" s="6"/>
    </row>
    <row r="34" spans="2:10" ht="12.75">
      <c r="B34" s="94" t="s">
        <v>257</v>
      </c>
      <c r="C34" s="3"/>
      <c r="D34" s="3"/>
      <c r="E34" s="3"/>
      <c r="F34" s="3"/>
      <c r="G34" s="3"/>
      <c r="H34" s="6"/>
      <c r="J34" s="6"/>
    </row>
    <row r="35" spans="2:10" ht="12.75">
      <c r="B35" s="3" t="s">
        <v>210</v>
      </c>
      <c r="C35" s="3"/>
      <c r="D35" s="3"/>
      <c r="E35" s="3"/>
      <c r="F35" s="3"/>
      <c r="G35" s="33"/>
      <c r="H35" s="6"/>
      <c r="J35" s="6"/>
    </row>
    <row r="36" spans="2:10" ht="12.75">
      <c r="B36" s="3" t="s">
        <v>233</v>
      </c>
      <c r="C36" s="3"/>
      <c r="D36" s="33"/>
      <c r="E36" s="3"/>
      <c r="F36" s="3"/>
      <c r="G36" s="3"/>
      <c r="H36" s="6"/>
      <c r="J36" s="6"/>
    </row>
    <row r="37" spans="2:10" ht="12.75">
      <c r="B37" s="3"/>
      <c r="C37" s="3"/>
      <c r="D37" s="33"/>
      <c r="E37" s="3"/>
      <c r="F37" s="3"/>
      <c r="G37" s="3"/>
      <c r="H37" s="6"/>
      <c r="J37" s="6"/>
    </row>
    <row r="38" spans="2:10" ht="12.75">
      <c r="B38" s="94" t="s">
        <v>258</v>
      </c>
      <c r="C38" s="3"/>
      <c r="D38" s="33"/>
      <c r="E38" s="3"/>
      <c r="F38" s="3"/>
      <c r="G38" s="3"/>
      <c r="H38" s="6"/>
      <c r="J38" s="6"/>
    </row>
    <row r="39" spans="2:10" ht="12.75">
      <c r="B39" s="94" t="s">
        <v>259</v>
      </c>
      <c r="C39" s="3"/>
      <c r="D39" s="3"/>
      <c r="E39" s="3"/>
      <c r="F39" s="3"/>
      <c r="G39" s="3"/>
      <c r="H39" s="6"/>
      <c r="J39" s="6"/>
    </row>
    <row r="40" spans="2:10" ht="12.75">
      <c r="B40" s="94" t="s">
        <v>260</v>
      </c>
      <c r="C40" s="3"/>
      <c r="D40" s="3"/>
      <c r="E40" s="3"/>
      <c r="F40" s="3"/>
      <c r="G40" s="3"/>
      <c r="H40" s="6"/>
      <c r="J40" s="6"/>
    </row>
    <row r="41" spans="2:10" ht="12.75">
      <c r="B41" s="94" t="s">
        <v>263</v>
      </c>
      <c r="C41" s="3"/>
      <c r="D41" s="3"/>
      <c r="E41" s="3"/>
      <c r="F41" s="3"/>
      <c r="G41" s="3"/>
      <c r="H41" s="6"/>
      <c r="J41" s="6"/>
    </row>
    <row r="42" spans="2:10" ht="12.75">
      <c r="B42" s="105" t="s">
        <v>252</v>
      </c>
      <c r="C42" s="3"/>
      <c r="D42" s="3"/>
      <c r="E42" s="3"/>
      <c r="F42" s="3"/>
      <c r="G42" s="3"/>
      <c r="H42" s="6"/>
      <c r="J42" s="6"/>
    </row>
    <row r="43" spans="2:10" ht="12.75">
      <c r="B43" s="3" t="s">
        <v>50</v>
      </c>
      <c r="C43" s="3"/>
      <c r="D43" s="3"/>
      <c r="E43" s="3"/>
      <c r="F43" s="3"/>
      <c r="G43" s="3"/>
      <c r="H43" s="6">
        <v>124</v>
      </c>
      <c r="J43" s="6">
        <v>17</v>
      </c>
    </row>
    <row r="44" spans="2:10" ht="12.75">
      <c r="B44" s="33" t="s">
        <v>196</v>
      </c>
      <c r="C44" s="3"/>
      <c r="D44" s="3"/>
      <c r="E44" s="3"/>
      <c r="F44" s="3"/>
      <c r="G44" s="3"/>
      <c r="H44" s="6"/>
      <c r="J44" s="6"/>
    </row>
    <row r="45" spans="2:10" ht="12.75">
      <c r="B45" s="94" t="s">
        <v>261</v>
      </c>
      <c r="D45" s="33"/>
      <c r="E45" s="33"/>
      <c r="F45" s="3"/>
      <c r="G45" s="3"/>
      <c r="H45" s="6"/>
      <c r="J45" s="6"/>
    </row>
    <row r="46" spans="2:10" ht="12.75">
      <c r="B46" s="94" t="s">
        <v>292</v>
      </c>
      <c r="C46" s="3"/>
      <c r="D46" s="3"/>
      <c r="E46" s="3"/>
      <c r="F46" s="3"/>
      <c r="G46" s="3"/>
      <c r="H46" s="6"/>
      <c r="J46" s="6"/>
    </row>
    <row r="47" spans="2:10" ht="12.75">
      <c r="B47" s="3"/>
      <c r="C47" s="3"/>
      <c r="D47" s="3"/>
      <c r="E47" s="3"/>
      <c r="F47" s="3"/>
      <c r="G47" s="3"/>
      <c r="H47" s="6"/>
      <c r="J47" s="6"/>
    </row>
    <row r="48" spans="2:10" ht="12.75">
      <c r="B48" s="3"/>
      <c r="C48" s="3"/>
      <c r="D48" s="3"/>
      <c r="E48" s="3"/>
      <c r="F48" s="3"/>
      <c r="G48" s="3"/>
      <c r="H48" s="6"/>
      <c r="J48" s="6"/>
    </row>
    <row r="49" spans="1:10" ht="12.75">
      <c r="A49" s="4" t="s">
        <v>12</v>
      </c>
      <c r="B49" s="23" t="s">
        <v>13</v>
      </c>
      <c r="C49" s="3"/>
      <c r="D49" s="3"/>
      <c r="E49" s="3"/>
      <c r="F49" s="3"/>
      <c r="G49" s="3"/>
      <c r="H49" s="22">
        <f>H51+H69</f>
        <v>3844</v>
      </c>
      <c r="J49" s="22">
        <f>J51+J69</f>
        <v>1732</v>
      </c>
    </row>
    <row r="50" spans="2:10" ht="12.75">
      <c r="B50" s="3"/>
      <c r="C50" s="3"/>
      <c r="D50" s="3"/>
      <c r="E50" s="3"/>
      <c r="F50" s="3"/>
      <c r="G50" s="3"/>
      <c r="H50" s="6"/>
      <c r="J50" s="6"/>
    </row>
    <row r="51" spans="2:10" ht="12.75">
      <c r="B51" s="3" t="s">
        <v>51</v>
      </c>
      <c r="C51" s="3"/>
      <c r="D51" s="3"/>
      <c r="E51" s="3"/>
      <c r="F51" s="3"/>
      <c r="G51" s="3"/>
      <c r="H51" s="6">
        <v>3812</v>
      </c>
      <c r="J51" s="6">
        <v>1714</v>
      </c>
    </row>
    <row r="52" spans="2:10" ht="12.75">
      <c r="B52" s="3" t="s">
        <v>52</v>
      </c>
      <c r="C52" s="3"/>
      <c r="D52" s="3"/>
      <c r="E52" s="3"/>
      <c r="F52" s="3"/>
      <c r="G52" s="3"/>
      <c r="H52" s="6"/>
      <c r="J52" s="6"/>
    </row>
    <row r="53" spans="2:10" ht="12.75">
      <c r="B53" s="3" t="s">
        <v>53</v>
      </c>
      <c r="C53" s="3"/>
      <c r="D53" s="3"/>
      <c r="E53" s="3"/>
      <c r="F53" s="3"/>
      <c r="G53" s="3"/>
      <c r="H53" s="6"/>
      <c r="J53" s="6"/>
    </row>
    <row r="54" spans="2:10" ht="12.75">
      <c r="B54" s="3" t="s">
        <v>54</v>
      </c>
      <c r="C54" s="3"/>
      <c r="D54" s="3"/>
      <c r="E54" s="3"/>
      <c r="F54" s="3"/>
      <c r="G54" s="3"/>
      <c r="H54" s="6"/>
      <c r="J54" s="6"/>
    </row>
    <row r="55" spans="2:10" ht="12.75">
      <c r="B55" s="3" t="s">
        <v>211</v>
      </c>
      <c r="C55" s="3"/>
      <c r="D55" s="3"/>
      <c r="E55" s="3"/>
      <c r="F55" s="3"/>
      <c r="G55" s="3"/>
      <c r="H55" s="6"/>
      <c r="J55" s="6"/>
    </row>
    <row r="56" spans="2:10" ht="12.75">
      <c r="B56" s="3" t="s">
        <v>213</v>
      </c>
      <c r="C56" s="3"/>
      <c r="D56" s="3"/>
      <c r="E56" s="3"/>
      <c r="F56" s="3"/>
      <c r="G56" s="3"/>
      <c r="H56" s="6"/>
      <c r="J56" s="6"/>
    </row>
    <row r="57" spans="2:10" ht="12.75">
      <c r="B57" s="3" t="s">
        <v>212</v>
      </c>
      <c r="C57" s="3"/>
      <c r="D57" s="3"/>
      <c r="E57" s="3"/>
      <c r="F57" s="3"/>
      <c r="G57" s="3"/>
      <c r="H57" s="6"/>
      <c r="J57" s="6"/>
    </row>
    <row r="58" spans="2:10" ht="12.75">
      <c r="B58" s="3" t="s">
        <v>55</v>
      </c>
      <c r="C58" s="3"/>
      <c r="D58" s="3"/>
      <c r="E58" s="3"/>
      <c r="F58" s="3"/>
      <c r="G58" s="3"/>
      <c r="H58" s="6"/>
      <c r="J58" s="6"/>
    </row>
    <row r="59" spans="2:10" ht="12.75">
      <c r="B59" s="94" t="s">
        <v>267</v>
      </c>
      <c r="C59" s="3"/>
      <c r="D59" s="87"/>
      <c r="E59" s="3"/>
      <c r="F59" s="3"/>
      <c r="G59" s="3"/>
      <c r="H59" s="6"/>
      <c r="J59" s="6"/>
    </row>
    <row r="60" spans="2:10" ht="12.75">
      <c r="B60" s="3" t="s">
        <v>56</v>
      </c>
      <c r="C60" s="3"/>
      <c r="D60" s="3"/>
      <c r="E60" s="3"/>
      <c r="F60" s="3"/>
      <c r="G60" s="3"/>
      <c r="H60" s="6"/>
      <c r="J60" s="6"/>
    </row>
    <row r="61" spans="2:10" ht="12.75">
      <c r="B61" s="94" t="s">
        <v>268</v>
      </c>
      <c r="C61" s="3"/>
      <c r="D61" s="3"/>
      <c r="E61" s="3"/>
      <c r="F61" s="3"/>
      <c r="G61" s="87"/>
      <c r="H61" s="6"/>
      <c r="J61" s="6"/>
    </row>
    <row r="62" spans="2:10" ht="12.75">
      <c r="B62" s="94" t="s">
        <v>269</v>
      </c>
      <c r="C62" s="3"/>
      <c r="D62" s="3"/>
      <c r="E62" s="3"/>
      <c r="F62" s="3"/>
      <c r="G62" s="3"/>
      <c r="H62" s="6"/>
      <c r="J62" s="6"/>
    </row>
    <row r="63" spans="2:10" ht="12.75">
      <c r="B63" s="104" t="s">
        <v>293</v>
      </c>
      <c r="C63" s="3"/>
      <c r="D63" s="3"/>
      <c r="E63" s="3"/>
      <c r="F63" s="3"/>
      <c r="G63" s="3"/>
      <c r="H63" s="6"/>
      <c r="J63" s="6"/>
    </row>
    <row r="64" spans="2:10" ht="12.75">
      <c r="B64" s="94" t="s">
        <v>264</v>
      </c>
      <c r="C64" s="3"/>
      <c r="D64" s="3"/>
      <c r="E64" s="3"/>
      <c r="F64" s="3"/>
      <c r="G64" s="3"/>
      <c r="H64" s="6"/>
      <c r="J64" s="6"/>
    </row>
    <row r="65" spans="2:10" ht="12.75">
      <c r="B65" s="94" t="s">
        <v>295</v>
      </c>
      <c r="C65" s="3"/>
      <c r="D65" s="3"/>
      <c r="E65" s="3"/>
      <c r="F65" s="3"/>
      <c r="G65" s="3"/>
      <c r="H65" s="6"/>
      <c r="J65" s="6"/>
    </row>
    <row r="66" spans="2:10" ht="12.75">
      <c r="B66" s="104" t="s">
        <v>294</v>
      </c>
      <c r="C66" s="3"/>
      <c r="D66" s="3"/>
      <c r="E66" s="3"/>
      <c r="F66" s="3"/>
      <c r="G66" s="3"/>
      <c r="H66" s="6"/>
      <c r="J66" s="6"/>
    </row>
    <row r="67" spans="2:10" ht="12.75">
      <c r="B67" s="104" t="s">
        <v>296</v>
      </c>
      <c r="C67" s="3"/>
      <c r="D67" s="3"/>
      <c r="E67" s="3"/>
      <c r="F67" s="3"/>
      <c r="G67" s="3"/>
      <c r="H67" s="6"/>
      <c r="J67" s="6"/>
    </row>
    <row r="68" spans="2:10" ht="12.75">
      <c r="B68" s="3"/>
      <c r="C68" s="3"/>
      <c r="D68" s="3"/>
      <c r="E68" s="3"/>
      <c r="F68" s="3"/>
      <c r="G68" s="3"/>
      <c r="H68" s="6"/>
      <c r="J68" s="6"/>
    </row>
    <row r="69" spans="2:10" ht="12.75">
      <c r="B69" s="94" t="s">
        <v>265</v>
      </c>
      <c r="C69" s="3"/>
      <c r="D69" s="3"/>
      <c r="E69" s="3"/>
      <c r="F69" s="3"/>
      <c r="G69" s="3"/>
      <c r="H69" s="6">
        <v>32</v>
      </c>
      <c r="J69" s="6">
        <v>18</v>
      </c>
    </row>
    <row r="70" spans="2:10" ht="12.75">
      <c r="B70" s="104" t="s">
        <v>266</v>
      </c>
      <c r="C70" s="3"/>
      <c r="D70" s="3"/>
      <c r="E70" s="3"/>
      <c r="F70" s="3"/>
      <c r="G70" s="3"/>
      <c r="H70" s="6"/>
      <c r="J70" s="6"/>
    </row>
    <row r="71" spans="2:10" ht="12.75">
      <c r="B71" s="3"/>
      <c r="C71" s="3"/>
      <c r="D71" s="3"/>
      <c r="E71" s="3"/>
      <c r="F71" s="3"/>
      <c r="G71" s="3"/>
      <c r="H71" s="6"/>
      <c r="J71" s="6"/>
    </row>
    <row r="72" spans="2:10" ht="12.75">
      <c r="B72" s="3"/>
      <c r="C72" s="3"/>
      <c r="D72" s="3"/>
      <c r="E72" s="3"/>
      <c r="F72" s="3"/>
      <c r="G72" s="3"/>
      <c r="H72" s="6"/>
      <c r="J72" s="6"/>
    </row>
    <row r="73" spans="2:10" ht="12.75">
      <c r="B73" s="3"/>
      <c r="C73" s="3"/>
      <c r="D73" s="3"/>
      <c r="E73" s="3"/>
      <c r="F73" s="3"/>
      <c r="G73" s="3"/>
      <c r="H73" s="6"/>
      <c r="J73" s="6"/>
    </row>
    <row r="74" spans="1:10" ht="12.75">
      <c r="A74" s="4" t="s">
        <v>57</v>
      </c>
      <c r="B74" s="24" t="s">
        <v>40</v>
      </c>
      <c r="C74" s="3"/>
      <c r="D74" s="3"/>
      <c r="E74" s="3"/>
      <c r="F74" s="3"/>
      <c r="G74" s="3"/>
      <c r="H74" s="22">
        <v>4034</v>
      </c>
      <c r="J74" s="22">
        <v>1911</v>
      </c>
    </row>
    <row r="75" spans="2:10" ht="12.75">
      <c r="B75" s="3"/>
      <c r="C75" s="3"/>
      <c r="D75" s="3"/>
      <c r="E75" s="3"/>
      <c r="F75" s="3"/>
      <c r="G75" s="3"/>
      <c r="H75" s="6"/>
      <c r="J75" s="6"/>
    </row>
    <row r="76" spans="2:10" ht="12.75">
      <c r="B76" s="117" t="s">
        <v>228</v>
      </c>
      <c r="C76" s="117"/>
      <c r="D76" s="117"/>
      <c r="E76" s="117"/>
      <c r="F76" s="117"/>
      <c r="G76" s="117"/>
      <c r="H76" s="6"/>
      <c r="J76" s="6"/>
    </row>
    <row r="77" spans="2:10" ht="12.75">
      <c r="B77" s="117" t="s">
        <v>229</v>
      </c>
      <c r="C77" s="117"/>
      <c r="D77" s="117"/>
      <c r="E77" s="117"/>
      <c r="F77" s="117"/>
      <c r="G77" s="117"/>
      <c r="H77" s="6"/>
      <c r="J77" s="6"/>
    </row>
    <row r="78" spans="2:10" ht="12.75">
      <c r="B78" s="118" t="s">
        <v>297</v>
      </c>
      <c r="C78" s="117"/>
      <c r="D78" s="117"/>
      <c r="E78" s="117"/>
      <c r="F78" s="117"/>
      <c r="G78" s="117"/>
      <c r="H78" s="6"/>
      <c r="J78" s="6"/>
    </row>
    <row r="79" spans="2:10" ht="12.75">
      <c r="B79" s="117" t="s">
        <v>58</v>
      </c>
      <c r="C79" s="117"/>
      <c r="D79" s="117"/>
      <c r="E79" s="117"/>
      <c r="F79" s="117"/>
      <c r="G79" s="117"/>
      <c r="H79" s="6"/>
      <c r="J79" s="6"/>
    </row>
    <row r="80" spans="2:10" ht="12.75">
      <c r="B80" s="117" t="s">
        <v>59</v>
      </c>
      <c r="C80" s="117"/>
      <c r="D80" s="117"/>
      <c r="E80" s="117"/>
      <c r="F80" s="117"/>
      <c r="G80" s="117"/>
      <c r="H80" s="6"/>
      <c r="J80" s="6"/>
    </row>
    <row r="81" spans="2:10" ht="12.75">
      <c r="B81" s="117" t="s">
        <v>60</v>
      </c>
      <c r="C81" s="117"/>
      <c r="D81" s="117"/>
      <c r="E81" s="117"/>
      <c r="F81" s="117"/>
      <c r="G81" s="117"/>
      <c r="H81" s="6"/>
      <c r="J81" s="6"/>
    </row>
    <row r="82" spans="2:10" ht="12.75">
      <c r="B82" s="117" t="s">
        <v>61</v>
      </c>
      <c r="C82" s="117"/>
      <c r="D82" s="117"/>
      <c r="E82" s="117"/>
      <c r="F82" s="117"/>
      <c r="G82" s="117"/>
      <c r="H82" s="6"/>
      <c r="J82" s="6"/>
    </row>
    <row r="83" spans="2:10" ht="12.75">
      <c r="B83" s="118" t="s">
        <v>270</v>
      </c>
      <c r="C83" s="117"/>
      <c r="D83" s="117"/>
      <c r="E83" s="117"/>
      <c r="F83" s="117"/>
      <c r="G83" s="117"/>
      <c r="H83" s="6"/>
      <c r="J83" s="6"/>
    </row>
    <row r="84" spans="2:10" ht="12.75">
      <c r="B84" s="118" t="s">
        <v>271</v>
      </c>
      <c r="C84" s="117"/>
      <c r="D84" s="117"/>
      <c r="E84" s="117"/>
      <c r="F84" s="117"/>
      <c r="G84" s="117"/>
      <c r="H84" s="6"/>
      <c r="J84" s="6"/>
    </row>
    <row r="85" spans="2:10" ht="12.75">
      <c r="B85" s="94" t="s">
        <v>272</v>
      </c>
      <c r="C85" s="3"/>
      <c r="D85" s="3"/>
      <c r="E85" s="3"/>
      <c r="F85" s="3"/>
      <c r="G85" s="3"/>
      <c r="H85" s="6"/>
      <c r="J85" s="6"/>
    </row>
    <row r="86" spans="2:10" ht="12.75">
      <c r="B86" s="94"/>
      <c r="C86" s="3"/>
      <c r="D86" s="3"/>
      <c r="E86" s="3"/>
      <c r="F86" s="3"/>
      <c r="G86" s="3"/>
      <c r="H86" s="6"/>
      <c r="J86" s="6"/>
    </row>
    <row r="87" spans="1:10" ht="12.75">
      <c r="A87" s="4" t="s">
        <v>21</v>
      </c>
      <c r="B87" s="23" t="s">
        <v>22</v>
      </c>
      <c r="C87" s="3"/>
      <c r="D87" s="3"/>
      <c r="E87" s="3"/>
      <c r="F87" s="3"/>
      <c r="G87" s="3"/>
      <c r="H87" s="22">
        <v>860</v>
      </c>
      <c r="J87" s="22">
        <v>433</v>
      </c>
    </row>
    <row r="88" spans="2:10" ht="12.75">
      <c r="B88" s="3" t="s">
        <v>62</v>
      </c>
      <c r="C88" s="3"/>
      <c r="D88" s="3"/>
      <c r="E88" s="3"/>
      <c r="F88" s="3"/>
      <c r="G88" s="3"/>
      <c r="H88" s="6"/>
      <c r="J88" s="6"/>
    </row>
    <row r="89" spans="2:10" ht="12.75">
      <c r="B89" s="94" t="s">
        <v>300</v>
      </c>
      <c r="C89" s="3"/>
      <c r="D89" s="3"/>
      <c r="E89" s="3"/>
      <c r="F89" s="3"/>
      <c r="G89" s="3"/>
      <c r="H89" s="6"/>
      <c r="J89" s="6"/>
    </row>
    <row r="90" spans="2:10" ht="12.75">
      <c r="B90" s="94" t="s">
        <v>299</v>
      </c>
      <c r="C90" s="3"/>
      <c r="D90" s="3"/>
      <c r="E90" s="3"/>
      <c r="F90" s="3"/>
      <c r="G90" s="3"/>
      <c r="H90" s="6"/>
      <c r="J90" s="6"/>
    </row>
    <row r="91" spans="2:10" ht="12.75">
      <c r="B91" s="94" t="s">
        <v>298</v>
      </c>
      <c r="C91" s="3"/>
      <c r="D91" s="3"/>
      <c r="E91" s="3"/>
      <c r="F91" s="3"/>
      <c r="G91" s="3"/>
      <c r="H91" s="6"/>
      <c r="J91" s="6"/>
    </row>
    <row r="92" spans="3:10" ht="12.75">
      <c r="C92" s="3"/>
      <c r="D92" s="3"/>
      <c r="E92" s="3"/>
      <c r="F92" s="3"/>
      <c r="G92" s="3"/>
      <c r="H92" s="6"/>
      <c r="J92" s="6"/>
    </row>
    <row r="93" spans="1:10" ht="12.75">
      <c r="A93" s="4" t="s">
        <v>41</v>
      </c>
      <c r="B93" s="23" t="s">
        <v>43</v>
      </c>
      <c r="C93" s="3"/>
      <c r="D93" s="3"/>
      <c r="E93" s="3"/>
      <c r="F93" s="3"/>
      <c r="G93" s="3"/>
      <c r="H93" s="22">
        <f>100+100+16</f>
        <v>216</v>
      </c>
      <c r="J93" s="22">
        <v>1</v>
      </c>
    </row>
    <row r="94" spans="2:10" ht="12.75">
      <c r="B94" s="3" t="s">
        <v>230</v>
      </c>
      <c r="C94" s="3"/>
      <c r="D94" s="3"/>
      <c r="E94" s="3"/>
      <c r="F94" s="3"/>
      <c r="G94" s="3"/>
      <c r="H94" s="6"/>
      <c r="J94" s="6"/>
    </row>
    <row r="95" spans="2:10" ht="12.75">
      <c r="B95" s="3" t="s">
        <v>231</v>
      </c>
      <c r="C95" s="3"/>
      <c r="D95" s="3"/>
      <c r="E95" s="3"/>
      <c r="F95" s="3"/>
      <c r="G95" s="3"/>
      <c r="H95" s="6"/>
      <c r="J95" s="6"/>
    </row>
    <row r="96" spans="2:10" ht="12.75">
      <c r="B96" s="3"/>
      <c r="C96" s="3"/>
      <c r="D96" s="3"/>
      <c r="E96" s="3"/>
      <c r="F96" s="3"/>
      <c r="G96" s="3"/>
      <c r="H96" s="6"/>
      <c r="J96" s="6"/>
    </row>
    <row r="97" spans="2:10" ht="12.75">
      <c r="B97" s="3"/>
      <c r="C97" s="3"/>
      <c r="D97" s="3"/>
      <c r="E97" s="3"/>
      <c r="F97" s="3"/>
      <c r="G97" s="3"/>
      <c r="H97" s="6"/>
      <c r="J97" s="6"/>
    </row>
    <row r="98" spans="3:10" ht="12.75">
      <c r="C98" s="3"/>
      <c r="D98" s="3"/>
      <c r="E98" s="3"/>
      <c r="F98" s="3"/>
      <c r="G98" s="3"/>
      <c r="H98" s="6"/>
      <c r="J98" s="6"/>
    </row>
    <row r="99" spans="1:10" ht="12.75">
      <c r="A99" s="12"/>
      <c r="B99" s="25"/>
      <c r="C99" s="25"/>
      <c r="D99" s="25"/>
      <c r="E99" s="25"/>
      <c r="F99" s="25"/>
      <c r="G99" s="25"/>
      <c r="H99" s="26"/>
      <c r="I99" s="12"/>
      <c r="J99" s="26"/>
    </row>
    <row r="100" spans="1:10" ht="12.75">
      <c r="A100" s="8"/>
      <c r="B100" s="30" t="s">
        <v>30</v>
      </c>
      <c r="C100" s="27"/>
      <c r="D100" s="27"/>
      <c r="E100" s="27"/>
      <c r="F100" s="27"/>
      <c r="G100" s="27"/>
      <c r="H100" s="31">
        <f>H93+H87+H74+H49+H16</f>
        <v>16360</v>
      </c>
      <c r="I100" s="8"/>
      <c r="J100" s="31">
        <f>J93+J87+J74+J49+J16</f>
        <v>7572</v>
      </c>
    </row>
    <row r="101" spans="1:10" ht="12.75">
      <c r="A101" s="13"/>
      <c r="B101" s="28"/>
      <c r="C101" s="28"/>
      <c r="D101" s="28"/>
      <c r="E101" s="28"/>
      <c r="F101" s="28"/>
      <c r="G101" s="28"/>
      <c r="H101" s="29"/>
      <c r="I101" s="13"/>
      <c r="J101" s="29"/>
    </row>
    <row r="102" spans="3:10" ht="12.75">
      <c r="C102" s="3"/>
      <c r="D102" s="3"/>
      <c r="E102" s="3"/>
      <c r="F102" s="3"/>
      <c r="G102" s="3"/>
      <c r="H102" s="6"/>
      <c r="J102" s="6"/>
    </row>
    <row r="103" spans="2:10" ht="12.75">
      <c r="B103" s="94" t="s">
        <v>247</v>
      </c>
      <c r="C103" s="3"/>
      <c r="D103" s="3"/>
      <c r="E103" s="3"/>
      <c r="F103" s="3"/>
      <c r="G103" s="3"/>
      <c r="H103" s="6"/>
      <c r="J103" s="6"/>
    </row>
    <row r="104" spans="2:10" ht="12.75">
      <c r="B104" s="3"/>
      <c r="C104" s="3"/>
      <c r="D104" s="3"/>
      <c r="E104" s="3"/>
      <c r="F104" s="3"/>
      <c r="G104" s="3"/>
      <c r="H104" s="6"/>
      <c r="J104" s="6"/>
    </row>
    <row r="105" spans="2:10" ht="12.75">
      <c r="B105" s="3"/>
      <c r="C105" s="3"/>
      <c r="D105" s="3"/>
      <c r="E105" s="3"/>
      <c r="F105" s="3"/>
      <c r="G105" s="3"/>
      <c r="H105" s="6"/>
      <c r="J105" s="6"/>
    </row>
    <row r="106" spans="2:10" ht="12.75">
      <c r="B106" s="3"/>
      <c r="C106" s="3"/>
      <c r="D106" s="3"/>
      <c r="E106" s="3"/>
      <c r="F106" s="3"/>
      <c r="G106" s="3"/>
      <c r="H106" s="6"/>
      <c r="J106" s="6"/>
    </row>
    <row r="107" spans="2:10" ht="12.75">
      <c r="B107" s="3"/>
      <c r="C107" s="3"/>
      <c r="D107" s="3"/>
      <c r="E107" s="3"/>
      <c r="F107" s="3"/>
      <c r="G107" s="3"/>
      <c r="H107" s="6"/>
      <c r="J107" s="6"/>
    </row>
    <row r="108" spans="2:10" ht="12.75">
      <c r="B108" s="3"/>
      <c r="C108" s="3"/>
      <c r="D108" s="3"/>
      <c r="E108" s="3"/>
      <c r="F108" s="3"/>
      <c r="G108" s="3"/>
      <c r="H108" s="6"/>
      <c r="J108" s="6"/>
    </row>
    <row r="109" spans="2:10" ht="12.75">
      <c r="B109" s="3"/>
      <c r="C109" s="3"/>
      <c r="D109" s="3"/>
      <c r="E109" s="3"/>
      <c r="F109" s="3"/>
      <c r="G109" s="3"/>
      <c r="H109" s="6"/>
      <c r="J109" s="6"/>
    </row>
    <row r="110" spans="2:10" ht="12.75">
      <c r="B110" s="3"/>
      <c r="C110" s="3"/>
      <c r="D110" s="3"/>
      <c r="E110" s="3"/>
      <c r="F110" s="3"/>
      <c r="G110" s="3"/>
      <c r="H110" s="6"/>
      <c r="J110" s="6"/>
    </row>
    <row r="111" spans="2:10" ht="12.75">
      <c r="B111" s="3"/>
      <c r="C111" s="3"/>
      <c r="D111" s="3"/>
      <c r="E111" s="3"/>
      <c r="F111" s="3"/>
      <c r="G111" s="3"/>
      <c r="H111" s="6"/>
      <c r="J111" s="6"/>
    </row>
    <row r="112" spans="2:10" ht="12.75">
      <c r="B112" s="3"/>
      <c r="C112" s="3"/>
      <c r="D112" s="3"/>
      <c r="E112" s="3"/>
      <c r="F112" s="3"/>
      <c r="G112" s="3"/>
      <c r="H112" s="6"/>
      <c r="J112" s="6"/>
    </row>
    <row r="113" spans="2:10" ht="12.75">
      <c r="B113" s="3"/>
      <c r="C113" s="3"/>
      <c r="D113" s="3"/>
      <c r="E113" s="3"/>
      <c r="F113" s="3"/>
      <c r="G113" s="3"/>
      <c r="H113" s="6"/>
      <c r="J113" s="6"/>
    </row>
    <row r="114" spans="2:10" ht="12.75">
      <c r="B114" s="3"/>
      <c r="C114" s="3"/>
      <c r="D114" s="3"/>
      <c r="E114" s="3"/>
      <c r="F114" s="3"/>
      <c r="G114" s="3"/>
      <c r="H114" s="6"/>
      <c r="J114" s="6"/>
    </row>
    <row r="115" spans="2:10" ht="12.75">
      <c r="B115" s="3"/>
      <c r="C115" s="3"/>
      <c r="D115" s="3"/>
      <c r="E115" s="3"/>
      <c r="F115" s="3"/>
      <c r="G115" s="3"/>
      <c r="H115" s="6"/>
      <c r="J115" s="6"/>
    </row>
    <row r="116" spans="3:10" ht="12.75">
      <c r="C116" s="3"/>
      <c r="D116" s="3"/>
      <c r="E116" s="3"/>
      <c r="F116" s="3"/>
      <c r="G116" s="3"/>
      <c r="H116" s="6"/>
      <c r="J116" s="6"/>
    </row>
    <row r="117" spans="8:10" ht="12.75">
      <c r="H117" s="6"/>
      <c r="J117" s="6"/>
    </row>
    <row r="118" spans="8:10" ht="12.75">
      <c r="H118" s="6"/>
      <c r="J118" s="6"/>
    </row>
    <row r="119" spans="8:10" ht="12.75">
      <c r="H119" s="6"/>
      <c r="J119" s="6"/>
    </row>
    <row r="120" spans="8:10" ht="12.75">
      <c r="H120" s="6"/>
      <c r="J120" s="6"/>
    </row>
    <row r="121" spans="8:10" ht="12.75">
      <c r="H121" s="6"/>
      <c r="J121" s="6"/>
    </row>
    <row r="122" spans="8:10" ht="12.75">
      <c r="H122" s="6"/>
      <c r="J122" s="6"/>
    </row>
    <row r="123" spans="8:10" ht="12.75">
      <c r="H123" s="6"/>
      <c r="J123" s="6"/>
    </row>
    <row r="124" spans="8:10" ht="12.75">
      <c r="H124" s="6"/>
      <c r="J124" s="6"/>
    </row>
    <row r="125" spans="8:10" ht="12.75">
      <c r="H125" s="6"/>
      <c r="J125" s="6"/>
    </row>
    <row r="126" spans="8:10" ht="12.75">
      <c r="H126" s="6"/>
      <c r="J126" s="6"/>
    </row>
    <row r="127" spans="8:10" ht="12.75">
      <c r="H127" s="6"/>
      <c r="J127" s="6"/>
    </row>
    <row r="128" spans="8:10" ht="12.75">
      <c r="H128" s="6"/>
      <c r="J128" s="6"/>
    </row>
    <row r="129" spans="8:10" ht="12.75">
      <c r="H129" s="6"/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</sheetData>
  <sheetProtection/>
  <mergeCells count="16">
    <mergeCell ref="H12:H14"/>
    <mergeCell ref="J12:J14"/>
    <mergeCell ref="B13:G13"/>
    <mergeCell ref="A3:J3"/>
    <mergeCell ref="A5:J5"/>
    <mergeCell ref="A7:J7"/>
    <mergeCell ref="A9:J9"/>
    <mergeCell ref="B82:G82"/>
    <mergeCell ref="B83:G83"/>
    <mergeCell ref="B84:G84"/>
    <mergeCell ref="B76:G76"/>
    <mergeCell ref="B77:G77"/>
    <mergeCell ref="B78:G78"/>
    <mergeCell ref="B79:G79"/>
    <mergeCell ref="B80:G80"/>
    <mergeCell ref="B81:G81"/>
  </mergeCells>
  <printOptions/>
  <pageMargins left="0.5905511811023623" right="0.5905511811023623" top="0.3937007874015748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9">
      <selection activeCell="H37" sqref="H37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9.7109375" style="0" bestFit="1" customWidth="1"/>
    <col min="4" max="4" width="10.8515625" style="0" customWidth="1"/>
    <col min="5" max="5" width="10.00390625" style="0" customWidth="1"/>
    <col min="6" max="6" width="16.421875" style="0" customWidth="1"/>
    <col min="7" max="7" width="12.421875" style="0" customWidth="1"/>
    <col min="8" max="8" width="13.8515625" style="0" customWidth="1"/>
  </cols>
  <sheetData>
    <row r="2" spans="1:9" ht="15">
      <c r="A2" s="116" t="s">
        <v>63</v>
      </c>
      <c r="B2" s="116"/>
      <c r="C2" s="116"/>
      <c r="D2" s="116"/>
      <c r="E2" s="116"/>
      <c r="F2" s="116"/>
      <c r="G2" s="116"/>
      <c r="H2" s="116"/>
      <c r="I2" s="39"/>
    </row>
    <row r="3" spans="1:8" ht="15">
      <c r="A3" s="116" t="s">
        <v>64</v>
      </c>
      <c r="B3" s="116"/>
      <c r="C3" s="116"/>
      <c r="D3" s="116"/>
      <c r="E3" s="116"/>
      <c r="F3" s="116"/>
      <c r="G3" s="116"/>
      <c r="H3" s="116"/>
    </row>
    <row r="4" spans="1:9" ht="15">
      <c r="A4" s="116" t="s">
        <v>35</v>
      </c>
      <c r="B4" s="116"/>
      <c r="C4" s="116"/>
      <c r="D4" s="116"/>
      <c r="E4" s="116"/>
      <c r="F4" s="116"/>
      <c r="G4" s="116"/>
      <c r="H4" s="116"/>
      <c r="I4" s="39"/>
    </row>
    <row r="5" spans="1:8" ht="15">
      <c r="A5" s="116" t="s">
        <v>244</v>
      </c>
      <c r="B5" s="116"/>
      <c r="C5" s="116"/>
      <c r="D5" s="116"/>
      <c r="E5" s="116"/>
      <c r="F5" s="116"/>
      <c r="G5" s="116"/>
      <c r="H5" s="116"/>
    </row>
    <row r="6" ht="15">
      <c r="I6" s="39"/>
    </row>
    <row r="7" spans="1:9" ht="12.75">
      <c r="A7" s="12"/>
      <c r="B7" s="12"/>
      <c r="C7" s="12"/>
      <c r="D7" s="12"/>
      <c r="E7" s="12"/>
      <c r="F7" s="12"/>
      <c r="G7" s="119" t="s">
        <v>67</v>
      </c>
      <c r="H7" s="119"/>
      <c r="I7" s="8"/>
    </row>
    <row r="8" spans="1:9" ht="12.75">
      <c r="A8" s="34" t="s">
        <v>65</v>
      </c>
      <c r="B8" s="35" t="s">
        <v>66</v>
      </c>
      <c r="C8" s="114" t="s">
        <v>3</v>
      </c>
      <c r="D8" s="114"/>
      <c r="E8" s="114"/>
      <c r="F8" s="114"/>
      <c r="G8" s="34" t="s">
        <v>68</v>
      </c>
      <c r="H8" s="34" t="s">
        <v>69</v>
      </c>
      <c r="I8" s="8"/>
    </row>
    <row r="9" spans="1:9" ht="12.75">
      <c r="A9" s="13"/>
      <c r="B9" s="13"/>
      <c r="C9" s="13"/>
      <c r="D9" s="13"/>
      <c r="E9" s="13"/>
      <c r="F9" s="13"/>
      <c r="G9" s="13"/>
      <c r="H9" s="13"/>
      <c r="I9" s="8"/>
    </row>
    <row r="10" spans="3:8" ht="12.75">
      <c r="C10" s="3"/>
      <c r="G10" s="36"/>
      <c r="H10" s="36"/>
    </row>
    <row r="11" spans="1:8" ht="12.75">
      <c r="A11" s="21">
        <v>600</v>
      </c>
      <c r="B11" s="21">
        <v>60004</v>
      </c>
      <c r="C11" s="23" t="s">
        <v>214</v>
      </c>
      <c r="D11" s="21"/>
      <c r="E11" s="21"/>
      <c r="F11" s="21"/>
      <c r="G11" s="107">
        <v>680000</v>
      </c>
      <c r="H11" s="107">
        <v>0</v>
      </c>
    </row>
    <row r="12" spans="3:8" ht="12.75">
      <c r="C12" s="3" t="s">
        <v>232</v>
      </c>
      <c r="G12" s="36"/>
      <c r="H12" s="36"/>
    </row>
    <row r="13" spans="3:8" ht="12.75">
      <c r="C13" s="94" t="s">
        <v>276</v>
      </c>
      <c r="G13" s="36"/>
      <c r="H13" s="36"/>
    </row>
    <row r="14" spans="3:8" ht="12.75">
      <c r="C14" s="94" t="s">
        <v>277</v>
      </c>
      <c r="G14" s="36"/>
      <c r="H14" s="36"/>
    </row>
    <row r="15" spans="3:8" ht="12.75">
      <c r="C15" s="94" t="s">
        <v>278</v>
      </c>
      <c r="G15" s="36"/>
      <c r="H15" s="36"/>
    </row>
    <row r="16" spans="3:8" ht="12.75">
      <c r="C16" s="94" t="s">
        <v>279</v>
      </c>
      <c r="G16" s="36"/>
      <c r="H16" s="36"/>
    </row>
    <row r="17" spans="3:8" ht="12.75">
      <c r="C17" s="94"/>
      <c r="G17" s="36"/>
      <c r="H17" s="36"/>
    </row>
    <row r="18" spans="1:8" ht="12.75">
      <c r="A18" s="21">
        <v>900</v>
      </c>
      <c r="B18" s="21">
        <v>90002</v>
      </c>
      <c r="C18" s="23" t="s">
        <v>70</v>
      </c>
      <c r="D18" s="23"/>
      <c r="E18" s="23"/>
      <c r="F18" s="23"/>
      <c r="G18" s="107">
        <f>G19+G22</f>
        <v>340000</v>
      </c>
      <c r="H18" s="107">
        <f>H19+H22</f>
        <v>40000</v>
      </c>
    </row>
    <row r="19" spans="3:8" ht="12.75">
      <c r="C19" s="3" t="s">
        <v>220</v>
      </c>
      <c r="D19" s="3"/>
      <c r="E19" s="3"/>
      <c r="F19" s="3"/>
      <c r="G19" s="36">
        <v>310000</v>
      </c>
      <c r="H19" s="36">
        <v>10000</v>
      </c>
    </row>
    <row r="20" spans="3:8" ht="12.75">
      <c r="C20" s="3" t="s">
        <v>221</v>
      </c>
      <c r="D20" s="3"/>
      <c r="E20" s="3"/>
      <c r="F20" s="3"/>
      <c r="G20" s="36"/>
      <c r="H20" s="36"/>
    </row>
    <row r="21" spans="3:8" ht="12.75">
      <c r="C21" s="3"/>
      <c r="D21" s="3"/>
      <c r="E21" s="3"/>
      <c r="F21" s="3"/>
      <c r="G21" s="36"/>
      <c r="H21" s="36"/>
    </row>
    <row r="22" spans="3:8" ht="12.75">
      <c r="C22" s="3" t="s">
        <v>218</v>
      </c>
      <c r="D22" s="3"/>
      <c r="E22" s="3"/>
      <c r="F22" s="3"/>
      <c r="G22" s="36">
        <v>30000</v>
      </c>
      <c r="H22" s="36">
        <v>30000</v>
      </c>
    </row>
    <row r="23" spans="3:8" ht="12.75">
      <c r="C23" s="3" t="s">
        <v>219</v>
      </c>
      <c r="D23" s="3"/>
      <c r="E23" s="3"/>
      <c r="F23" s="3"/>
      <c r="G23" s="36"/>
      <c r="H23" s="36"/>
    </row>
    <row r="24" spans="3:8" ht="12.75">
      <c r="C24" s="3"/>
      <c r="D24" s="3"/>
      <c r="E24" s="3"/>
      <c r="F24" s="3"/>
      <c r="G24" s="36"/>
      <c r="H24" s="36"/>
    </row>
    <row r="25" spans="3:8" ht="12.75">
      <c r="C25" s="3"/>
      <c r="D25" s="3"/>
      <c r="E25" s="3"/>
      <c r="F25" s="3"/>
      <c r="G25" s="36"/>
      <c r="H25" s="36"/>
    </row>
    <row r="26" spans="1:8" ht="12.75">
      <c r="A26" s="21">
        <v>900</v>
      </c>
      <c r="B26" s="21">
        <v>90002</v>
      </c>
      <c r="C26" s="23" t="s">
        <v>273</v>
      </c>
      <c r="D26" s="23"/>
      <c r="E26" s="23"/>
      <c r="F26" s="23"/>
      <c r="G26" s="107">
        <f>G28</f>
        <v>10736</v>
      </c>
      <c r="H26" s="107">
        <v>0</v>
      </c>
    </row>
    <row r="27" spans="3:8" ht="12.75">
      <c r="C27" s="104" t="s">
        <v>274</v>
      </c>
      <c r="D27" s="3"/>
      <c r="E27" s="3"/>
      <c r="F27" s="3"/>
      <c r="G27" s="36"/>
      <c r="H27" s="36"/>
    </row>
    <row r="28" spans="3:8" ht="12.75">
      <c r="C28" s="94" t="s">
        <v>275</v>
      </c>
      <c r="D28" s="3"/>
      <c r="E28" s="3"/>
      <c r="F28" s="3"/>
      <c r="G28" s="36">
        <v>10736</v>
      </c>
      <c r="H28" s="36">
        <v>0</v>
      </c>
    </row>
    <row r="29" spans="3:8" ht="12.75">
      <c r="C29" s="3"/>
      <c r="D29" s="3"/>
      <c r="E29" s="3"/>
      <c r="F29" s="3"/>
      <c r="G29" s="36"/>
      <c r="H29" s="36"/>
    </row>
    <row r="30" spans="3:8" ht="12.75">
      <c r="C30" s="3"/>
      <c r="D30" s="3"/>
      <c r="E30" s="3"/>
      <c r="F30" s="3"/>
      <c r="G30" s="36"/>
      <c r="H30" s="36"/>
    </row>
    <row r="31" spans="3:8" ht="12.75">
      <c r="C31" s="23"/>
      <c r="D31" s="23"/>
      <c r="E31" s="23"/>
      <c r="F31" s="23"/>
      <c r="G31" s="107"/>
      <c r="H31" s="107"/>
    </row>
    <row r="32" spans="3:8" ht="12.75">
      <c r="C32" s="3"/>
      <c r="D32" s="3"/>
      <c r="E32" s="3"/>
      <c r="F32" s="3"/>
      <c r="G32" s="36"/>
      <c r="H32" s="36"/>
    </row>
    <row r="33" spans="3:8" ht="12.75">
      <c r="C33" s="3"/>
      <c r="D33" s="3"/>
      <c r="E33" s="3"/>
      <c r="F33" s="3"/>
      <c r="G33" s="36"/>
      <c r="H33" s="36"/>
    </row>
    <row r="34" spans="3:8" ht="12.75">
      <c r="C34" s="3"/>
      <c r="D34" s="3"/>
      <c r="E34" s="3"/>
      <c r="F34" s="3"/>
      <c r="G34" s="36"/>
      <c r="H34" s="36"/>
    </row>
    <row r="35" spans="3:8" ht="12.75">
      <c r="C35" s="3"/>
      <c r="D35" s="3"/>
      <c r="E35" s="3"/>
      <c r="F35" s="3"/>
      <c r="G35" s="36"/>
      <c r="H35" s="36"/>
    </row>
    <row r="36" spans="3:8" ht="12.75">
      <c r="C36" s="3"/>
      <c r="D36" s="3"/>
      <c r="E36" s="3"/>
      <c r="F36" s="3"/>
      <c r="G36" s="36"/>
      <c r="H36" s="36"/>
    </row>
    <row r="37" spans="3:8" ht="12.75">
      <c r="C37" s="3"/>
      <c r="D37" s="3"/>
      <c r="E37" s="3"/>
      <c r="F37" s="3"/>
      <c r="G37" s="36"/>
      <c r="H37" s="36"/>
    </row>
    <row r="38" spans="3:8" ht="12.75">
      <c r="C38" s="3"/>
      <c r="D38" s="3"/>
      <c r="E38" s="3"/>
      <c r="F38" s="3"/>
      <c r="G38" s="36"/>
      <c r="H38" s="36"/>
    </row>
    <row r="39" spans="3:8" ht="12.75">
      <c r="C39" s="3"/>
      <c r="D39" s="3"/>
      <c r="E39" s="3"/>
      <c r="F39" s="3"/>
      <c r="G39" s="36"/>
      <c r="H39" s="36"/>
    </row>
    <row r="40" spans="1:8" ht="12.75">
      <c r="A40" t="s">
        <v>150</v>
      </c>
      <c r="C40" s="3"/>
      <c r="D40" s="3"/>
      <c r="E40" s="3"/>
      <c r="F40" s="3"/>
      <c r="G40" s="36"/>
      <c r="H40" s="36"/>
    </row>
    <row r="41" spans="3:8" ht="12.75">
      <c r="C41" s="3"/>
      <c r="D41" s="3"/>
      <c r="E41" s="3"/>
      <c r="F41" s="3"/>
      <c r="G41" s="36"/>
      <c r="H41" s="36"/>
    </row>
    <row r="42" spans="3:8" ht="12.75">
      <c r="C42" s="3"/>
      <c r="D42" s="3"/>
      <c r="E42" s="3"/>
      <c r="F42" s="3"/>
      <c r="G42" s="36"/>
      <c r="H42" s="36"/>
    </row>
    <row r="43" spans="3:8" ht="12.75">
      <c r="C43" s="3"/>
      <c r="D43" s="3"/>
      <c r="E43" s="3"/>
      <c r="F43" s="3"/>
      <c r="G43" s="36"/>
      <c r="H43" s="36"/>
    </row>
    <row r="44" spans="1:9" ht="12.75">
      <c r="A44" s="12"/>
      <c r="B44" s="12"/>
      <c r="C44" s="25"/>
      <c r="D44" s="25"/>
      <c r="E44" s="25"/>
      <c r="F44" s="25"/>
      <c r="G44" s="37"/>
      <c r="H44" s="37"/>
      <c r="I44" s="8"/>
    </row>
    <row r="45" spans="1:9" ht="12.75">
      <c r="A45" s="8"/>
      <c r="B45" s="8"/>
      <c r="C45" s="30" t="s">
        <v>30</v>
      </c>
      <c r="D45" s="30"/>
      <c r="E45" s="30"/>
      <c r="F45" s="30"/>
      <c r="G45" s="108">
        <f>SUM(G11+G18+G40+G26)</f>
        <v>1030736</v>
      </c>
      <c r="H45" s="108">
        <f>SUM(H11+H18+H26+H40)</f>
        <v>40000</v>
      </c>
      <c r="I45" s="8"/>
    </row>
    <row r="46" spans="1:9" ht="12.75">
      <c r="A46" s="13"/>
      <c r="B46" s="13"/>
      <c r="C46" s="28"/>
      <c r="D46" s="28"/>
      <c r="E46" s="28"/>
      <c r="F46" s="28"/>
      <c r="G46" s="38"/>
      <c r="H46" s="38"/>
      <c r="I46" s="8"/>
    </row>
    <row r="47" spans="3:8" ht="12.75">
      <c r="C47" s="3"/>
      <c r="D47" s="3"/>
      <c r="E47" s="3"/>
      <c r="F47" s="3"/>
      <c r="G47" s="36"/>
      <c r="H47" s="36"/>
    </row>
    <row r="48" spans="2:8" ht="12.75">
      <c r="B48" s="94" t="s">
        <v>280</v>
      </c>
      <c r="D48" s="3"/>
      <c r="E48" s="3"/>
      <c r="F48" s="3"/>
      <c r="G48" s="36"/>
      <c r="H48" s="36"/>
    </row>
    <row r="49" spans="3:8" ht="12.75">
      <c r="C49" s="3"/>
      <c r="D49" s="3"/>
      <c r="E49" s="3"/>
      <c r="F49" s="3"/>
      <c r="G49" s="36"/>
      <c r="H49" s="36"/>
    </row>
    <row r="50" spans="3:8" ht="12.75">
      <c r="C50" s="3"/>
      <c r="D50" s="3"/>
      <c r="E50" s="3"/>
      <c r="F50" s="3"/>
      <c r="G50" s="36"/>
      <c r="H50" s="36"/>
    </row>
    <row r="51" spans="3:8" ht="12.75">
      <c r="C51" s="3"/>
      <c r="D51" s="3"/>
      <c r="E51" s="3"/>
      <c r="F51" s="3"/>
      <c r="G51" s="36"/>
      <c r="H51" s="36"/>
    </row>
    <row r="52" spans="3:8" ht="12.75">
      <c r="C52" s="3"/>
      <c r="D52" s="3"/>
      <c r="E52" s="3"/>
      <c r="F52" s="3"/>
      <c r="G52" s="36"/>
      <c r="H52" s="36"/>
    </row>
    <row r="53" spans="3:8" ht="12.75">
      <c r="C53" s="3"/>
      <c r="D53" s="3"/>
      <c r="E53" s="3"/>
      <c r="F53" s="3"/>
      <c r="G53" s="36"/>
      <c r="H53" s="36"/>
    </row>
    <row r="54" spans="3:8" ht="12.75">
      <c r="C54" s="3"/>
      <c r="D54" s="3"/>
      <c r="E54" s="3"/>
      <c r="F54" s="3"/>
      <c r="G54" s="36"/>
      <c r="H54" s="36"/>
    </row>
    <row r="55" spans="7:8" ht="12.75">
      <c r="G55" s="36"/>
      <c r="H55" s="36"/>
    </row>
    <row r="56" spans="7:8" ht="12.75">
      <c r="G56" s="36"/>
      <c r="H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  <row r="75" ht="12.75">
      <c r="G75" s="36"/>
    </row>
    <row r="76" ht="12.75">
      <c r="G76" s="36"/>
    </row>
    <row r="77" ht="12.75">
      <c r="G77" s="36"/>
    </row>
    <row r="78" ht="12.75">
      <c r="G78" s="36"/>
    </row>
    <row r="79" ht="12.75">
      <c r="G79" s="36"/>
    </row>
    <row r="80" ht="12.75">
      <c r="G80" s="36"/>
    </row>
  </sheetData>
  <sheetProtection/>
  <mergeCells count="6">
    <mergeCell ref="G7:H7"/>
    <mergeCell ref="C8:F8"/>
    <mergeCell ref="A2:H2"/>
    <mergeCell ref="A3:H3"/>
    <mergeCell ref="A4:H4"/>
    <mergeCell ref="A5:H5"/>
  </mergeCells>
  <printOptions/>
  <pageMargins left="0.7874015748031497" right="0.7874015748031497" top="0.3937007874015748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70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9.7109375" style="0" bestFit="1" customWidth="1"/>
    <col min="6" max="7" width="12.421875" style="0" customWidth="1"/>
    <col min="8" max="8" width="12.00390625" style="0" customWidth="1"/>
  </cols>
  <sheetData>
    <row r="4" spans="1:9" ht="15">
      <c r="A4" s="116" t="s">
        <v>63</v>
      </c>
      <c r="B4" s="116"/>
      <c r="C4" s="116"/>
      <c r="D4" s="116"/>
      <c r="E4" s="116"/>
      <c r="F4" s="116"/>
      <c r="G4" s="116"/>
      <c r="H4" s="116"/>
      <c r="I4" s="39"/>
    </row>
    <row r="6" spans="1:9" ht="15">
      <c r="A6" s="116" t="s">
        <v>64</v>
      </c>
      <c r="B6" s="116"/>
      <c r="C6" s="116"/>
      <c r="D6" s="116"/>
      <c r="E6" s="116"/>
      <c r="F6" s="116"/>
      <c r="G6" s="116"/>
      <c r="H6" s="116"/>
      <c r="I6" s="39"/>
    </row>
    <row r="8" spans="1:9" ht="15">
      <c r="A8" s="116" t="s">
        <v>35</v>
      </c>
      <c r="B8" s="116"/>
      <c r="C8" s="116"/>
      <c r="D8" s="116"/>
      <c r="E8" s="116"/>
      <c r="F8" s="116"/>
      <c r="G8" s="116"/>
      <c r="H8" s="116"/>
      <c r="I8" s="39"/>
    </row>
    <row r="10" spans="1:9" ht="15">
      <c r="A10" s="116" t="s">
        <v>281</v>
      </c>
      <c r="B10" s="116"/>
      <c r="C10" s="116"/>
      <c r="D10" s="116"/>
      <c r="E10" s="116"/>
      <c r="F10" s="116"/>
      <c r="G10" s="116"/>
      <c r="H10" s="116"/>
      <c r="I10" s="39"/>
    </row>
    <row r="13" spans="1:9" ht="12.75">
      <c r="A13" s="12"/>
      <c r="B13" s="12"/>
      <c r="C13" s="12"/>
      <c r="D13" s="12"/>
      <c r="E13" s="12"/>
      <c r="F13" s="12"/>
      <c r="G13" s="119" t="s">
        <v>67</v>
      </c>
      <c r="H13" s="119"/>
      <c r="I13" s="8"/>
    </row>
    <row r="14" spans="1:9" ht="12.75">
      <c r="A14" s="34" t="s">
        <v>65</v>
      </c>
      <c r="B14" s="35" t="s">
        <v>66</v>
      </c>
      <c r="C14" s="114" t="s">
        <v>3</v>
      </c>
      <c r="D14" s="114"/>
      <c r="E14" s="114"/>
      <c r="F14" s="114"/>
      <c r="G14" s="34" t="s">
        <v>68</v>
      </c>
      <c r="H14" s="34" t="s">
        <v>69</v>
      </c>
      <c r="I14" s="8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8"/>
    </row>
    <row r="17" spans="1:5" ht="12.75">
      <c r="A17" s="21">
        <v>600</v>
      </c>
      <c r="B17" s="21">
        <v>60004</v>
      </c>
      <c r="C17" s="21" t="s">
        <v>214</v>
      </c>
      <c r="D17" s="21"/>
      <c r="E17" s="21"/>
    </row>
    <row r="18" spans="3:8" ht="12.75">
      <c r="C18" s="3" t="s">
        <v>215</v>
      </c>
      <c r="G18" s="107">
        <v>680000</v>
      </c>
      <c r="H18" s="36">
        <v>0</v>
      </c>
    </row>
    <row r="21" spans="1:8" ht="12.75">
      <c r="A21" s="21">
        <v>900</v>
      </c>
      <c r="B21" s="21">
        <v>90002</v>
      </c>
      <c r="C21" s="23" t="s">
        <v>70</v>
      </c>
      <c r="D21" s="23"/>
      <c r="E21" s="23"/>
      <c r="F21" s="23"/>
      <c r="G21" s="107">
        <f>SUM(G23+G25)</f>
        <v>340000</v>
      </c>
      <c r="H21" s="107">
        <f>SUM(H23+H25)</f>
        <v>40000</v>
      </c>
    </row>
    <row r="22" spans="3:8" ht="12.75">
      <c r="C22" s="3" t="s">
        <v>216</v>
      </c>
      <c r="D22" s="3"/>
      <c r="E22" s="3"/>
      <c r="F22" s="3"/>
      <c r="G22" s="36"/>
      <c r="H22" s="36"/>
    </row>
    <row r="23" spans="3:8" ht="12.75">
      <c r="C23" s="3" t="s">
        <v>217</v>
      </c>
      <c r="D23" s="3"/>
      <c r="E23" s="3"/>
      <c r="F23" s="3"/>
      <c r="G23" s="36">
        <v>310000</v>
      </c>
      <c r="H23" s="17">
        <v>10000</v>
      </c>
    </row>
    <row r="24" spans="3:8" ht="12.75">
      <c r="C24" s="3" t="s">
        <v>218</v>
      </c>
      <c r="D24" s="3"/>
      <c r="E24" s="3"/>
      <c r="F24" s="3"/>
      <c r="G24" s="36"/>
      <c r="H24" s="17"/>
    </row>
    <row r="25" spans="3:8" ht="12.75">
      <c r="C25" s="3" t="s">
        <v>219</v>
      </c>
      <c r="D25" s="3"/>
      <c r="E25" s="3"/>
      <c r="F25" s="3"/>
      <c r="G25" s="36">
        <v>30000</v>
      </c>
      <c r="H25" s="17">
        <v>30000</v>
      </c>
    </row>
    <row r="26" spans="3:8" ht="12.75">
      <c r="C26" s="94" t="s">
        <v>273</v>
      </c>
      <c r="D26" s="3"/>
      <c r="E26" s="3"/>
      <c r="F26" s="3"/>
      <c r="G26" s="36"/>
      <c r="H26" s="17"/>
    </row>
    <row r="27" spans="3:8" ht="12.75">
      <c r="C27" s="94" t="s">
        <v>283</v>
      </c>
      <c r="D27" s="3"/>
      <c r="E27" s="3"/>
      <c r="F27" s="3"/>
      <c r="G27" s="36"/>
      <c r="H27" s="17"/>
    </row>
    <row r="28" spans="3:8" ht="12.75">
      <c r="C28" s="94" t="s">
        <v>282</v>
      </c>
      <c r="D28" s="3"/>
      <c r="E28" s="3"/>
      <c r="F28" s="3"/>
      <c r="G28" s="36">
        <v>10736</v>
      </c>
      <c r="H28" s="17">
        <v>0</v>
      </c>
    </row>
    <row r="29" spans="3:8" ht="12.75">
      <c r="C29" s="3"/>
      <c r="D29" s="3"/>
      <c r="E29" s="3"/>
      <c r="F29" s="3"/>
      <c r="G29" s="36"/>
      <c r="H29" s="36"/>
    </row>
    <row r="30" spans="3:8" ht="12.75">
      <c r="C30" s="3"/>
      <c r="D30" s="3"/>
      <c r="E30" s="3"/>
      <c r="F30" s="3"/>
      <c r="G30" s="36"/>
      <c r="H30" s="36"/>
    </row>
    <row r="31" spans="3:8" ht="12.75">
      <c r="C31" s="3"/>
      <c r="D31" s="3"/>
      <c r="E31" s="3"/>
      <c r="F31" s="3"/>
      <c r="G31" s="36"/>
      <c r="H31" s="36"/>
    </row>
    <row r="32" spans="3:8" ht="12.75">
      <c r="C32" s="3"/>
      <c r="D32" s="3"/>
      <c r="E32" s="3"/>
      <c r="F32" s="3"/>
      <c r="G32" s="36"/>
      <c r="H32" s="36"/>
    </row>
    <row r="33" spans="3:8" ht="12.75">
      <c r="C33" s="3"/>
      <c r="D33" s="3"/>
      <c r="E33" s="3"/>
      <c r="F33" s="3"/>
      <c r="G33" s="36"/>
      <c r="H33" s="36"/>
    </row>
    <row r="34" spans="1:9" ht="12.75">
      <c r="A34" s="12"/>
      <c r="B34" s="12"/>
      <c r="C34" s="25"/>
      <c r="D34" s="25"/>
      <c r="E34" s="25"/>
      <c r="F34" s="25"/>
      <c r="G34" s="37"/>
      <c r="H34" s="37"/>
      <c r="I34" s="8"/>
    </row>
    <row r="35" spans="1:9" ht="12.75">
      <c r="A35" s="8"/>
      <c r="B35" s="8"/>
      <c r="C35" s="30" t="s">
        <v>30</v>
      </c>
      <c r="D35" s="30"/>
      <c r="E35" s="30"/>
      <c r="F35" s="30"/>
      <c r="G35" s="108">
        <f>G28+G21+G18</f>
        <v>1030736</v>
      </c>
      <c r="H35" s="108">
        <f>SUM(H18+H21+H29)</f>
        <v>40000</v>
      </c>
      <c r="I35" s="8"/>
    </row>
    <row r="36" spans="1:9" ht="12.75">
      <c r="A36" s="13"/>
      <c r="B36" s="13"/>
      <c r="C36" s="28"/>
      <c r="D36" s="28"/>
      <c r="E36" s="28"/>
      <c r="F36" s="28"/>
      <c r="G36" s="38"/>
      <c r="H36" s="38"/>
      <c r="I36" s="8"/>
    </row>
    <row r="37" spans="3:8" ht="12.75">
      <c r="C37" s="3"/>
      <c r="D37" s="3"/>
      <c r="E37" s="3"/>
      <c r="F37" s="3"/>
      <c r="G37" s="36"/>
      <c r="H37" s="36"/>
    </row>
    <row r="38" spans="3:8" ht="12.75">
      <c r="C38" s="94" t="s">
        <v>291</v>
      </c>
      <c r="D38" s="3"/>
      <c r="E38" s="3"/>
      <c r="F38" s="3"/>
      <c r="G38" s="36"/>
      <c r="H38" s="36"/>
    </row>
    <row r="39" spans="3:8" ht="12.75">
      <c r="C39" s="3"/>
      <c r="D39" s="3"/>
      <c r="E39" s="3"/>
      <c r="F39" s="3"/>
      <c r="G39" s="36"/>
      <c r="H39" s="36"/>
    </row>
    <row r="40" spans="3:8" ht="12.75">
      <c r="C40" s="3"/>
      <c r="D40" s="3"/>
      <c r="E40" s="3"/>
      <c r="F40" s="3"/>
      <c r="G40" s="36"/>
      <c r="H40" s="36"/>
    </row>
    <row r="41" spans="3:8" ht="12.75">
      <c r="C41" s="3"/>
      <c r="D41" s="3"/>
      <c r="E41" s="3"/>
      <c r="F41" s="3"/>
      <c r="G41" s="36"/>
      <c r="H41" s="36"/>
    </row>
    <row r="42" spans="3:8" ht="12.75">
      <c r="C42" s="3"/>
      <c r="D42" s="3"/>
      <c r="E42" s="3"/>
      <c r="F42" s="3"/>
      <c r="G42" s="36"/>
      <c r="H42" s="36"/>
    </row>
    <row r="43" spans="3:8" ht="12.75">
      <c r="C43" s="3"/>
      <c r="D43" s="3"/>
      <c r="E43" s="3"/>
      <c r="F43" s="3"/>
      <c r="G43" s="36"/>
      <c r="H43" s="36"/>
    </row>
    <row r="44" spans="3:8" ht="12.75">
      <c r="C44" s="3"/>
      <c r="D44" s="3"/>
      <c r="E44" s="3"/>
      <c r="F44" s="3"/>
      <c r="G44" s="36"/>
      <c r="H44" s="36"/>
    </row>
    <row r="45" spans="7:8" ht="12.75">
      <c r="G45" s="36"/>
      <c r="H45" s="36"/>
    </row>
    <row r="46" spans="7:8" ht="12.75">
      <c r="G46" s="36"/>
      <c r="H46" s="36"/>
    </row>
    <row r="47" ht="12.75">
      <c r="G47" s="36"/>
    </row>
    <row r="48" ht="12.75">
      <c r="G48" s="36"/>
    </row>
    <row r="49" ht="12.75">
      <c r="G49" s="36"/>
    </row>
    <row r="50" ht="12.75">
      <c r="G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</sheetData>
  <sheetProtection/>
  <mergeCells count="6">
    <mergeCell ref="G13:H13"/>
    <mergeCell ref="C14:F14"/>
    <mergeCell ref="A4:H4"/>
    <mergeCell ref="A6:H6"/>
    <mergeCell ref="A8:H8"/>
    <mergeCell ref="A10:H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01"/>
  <sheetViews>
    <sheetView zoomScalePageLayoutView="0" workbookViewId="0" topLeftCell="A1">
      <selection activeCell="E63" sqref="E63:F63"/>
    </sheetView>
  </sheetViews>
  <sheetFormatPr defaultColWidth="9.140625" defaultRowHeight="12.75"/>
  <cols>
    <col min="1" max="1" width="3.00390625" style="0" customWidth="1"/>
    <col min="2" max="2" width="13.57421875" style="0" customWidth="1"/>
    <col min="3" max="3" width="6.7109375" style="0" customWidth="1"/>
    <col min="4" max="4" width="14.140625" style="0" customWidth="1"/>
    <col min="5" max="5" width="2.00390625" style="0" customWidth="1"/>
    <col min="6" max="6" width="14.57421875" style="0" customWidth="1"/>
    <col min="7" max="7" width="4.421875" style="0" customWidth="1"/>
    <col min="8" max="8" width="2.140625" style="0" customWidth="1"/>
    <col min="9" max="9" width="19.57421875" style="0" customWidth="1"/>
  </cols>
  <sheetData>
    <row r="4" spans="1:9" ht="19.5" customHeight="1">
      <c r="A4" s="115" t="s">
        <v>165</v>
      </c>
      <c r="B4" s="115"/>
      <c r="C4" s="115"/>
      <c r="D4" s="115"/>
      <c r="E4" s="115"/>
      <c r="F4" s="115"/>
      <c r="G4" s="115"/>
      <c r="H4" s="115"/>
      <c r="I4" s="115"/>
    </row>
    <row r="6" spans="1:9" ht="17.25" customHeight="1">
      <c r="A6" s="115" t="s">
        <v>193</v>
      </c>
      <c r="B6" s="115"/>
      <c r="C6" s="115"/>
      <c r="D6" s="115"/>
      <c r="E6" s="115"/>
      <c r="F6" s="115"/>
      <c r="G6" s="115"/>
      <c r="H6" s="115"/>
      <c r="I6" s="115"/>
    </row>
    <row r="10" spans="1:9" ht="12.7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5.75">
      <c r="A11" s="8"/>
      <c r="B11" s="72" t="s">
        <v>166</v>
      </c>
      <c r="C11" s="8"/>
      <c r="D11" s="72" t="s">
        <v>167</v>
      </c>
      <c r="E11" s="8"/>
      <c r="F11" s="8"/>
      <c r="G11" s="8"/>
      <c r="H11" s="8"/>
      <c r="I11" s="8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71"/>
    </row>
    <row r="14" spans="2:9" ht="17.25" customHeight="1">
      <c r="B14" s="73">
        <v>49849826.66</v>
      </c>
      <c r="D14" s="73">
        <v>49399639.82</v>
      </c>
      <c r="F14" s="53" t="s">
        <v>168</v>
      </c>
      <c r="G14" s="53"/>
      <c r="H14" s="53"/>
      <c r="I14" s="53"/>
    </row>
    <row r="15" spans="2:9" ht="17.25" customHeight="1">
      <c r="B15" s="73">
        <v>-6167227.98</v>
      </c>
      <c r="D15" s="73">
        <v>-5717041.14</v>
      </c>
      <c r="F15" s="53" t="s">
        <v>169</v>
      </c>
      <c r="G15" s="53"/>
      <c r="H15" s="53"/>
      <c r="I15" s="53"/>
    </row>
    <row r="16" spans="1:9" ht="12.75">
      <c r="A16" s="71"/>
      <c r="B16" s="74"/>
      <c r="C16" s="71"/>
      <c r="D16" s="74"/>
      <c r="E16" s="71"/>
      <c r="F16" s="71"/>
      <c r="G16" s="71"/>
      <c r="H16" s="71"/>
      <c r="I16" s="71"/>
    </row>
    <row r="17" spans="2:4" ht="17.25" customHeight="1">
      <c r="B17" s="36"/>
      <c r="D17" s="36"/>
    </row>
    <row r="18" spans="2:9" ht="17.25" customHeight="1">
      <c r="B18" s="73">
        <f>B14+B15</f>
        <v>43682598.67999999</v>
      </c>
      <c r="C18" s="53"/>
      <c r="D18" s="73">
        <f>D14+D15</f>
        <v>43682598.68</v>
      </c>
      <c r="E18" s="53"/>
      <c r="F18" s="53"/>
      <c r="G18" s="53"/>
      <c r="H18" s="53"/>
      <c r="I18" s="53"/>
    </row>
    <row r="19" spans="2:9" ht="17.25" customHeight="1">
      <c r="B19" s="73">
        <v>4530.53</v>
      </c>
      <c r="C19" s="53"/>
      <c r="D19" s="73">
        <v>4530.53</v>
      </c>
      <c r="E19" s="53"/>
      <c r="F19" s="53" t="s">
        <v>170</v>
      </c>
      <c r="G19" s="53"/>
      <c r="H19" s="53"/>
      <c r="I19" s="53"/>
    </row>
    <row r="20" spans="2:9" ht="17.25" customHeight="1">
      <c r="B20" s="73">
        <v>11037.85</v>
      </c>
      <c r="C20" s="53"/>
      <c r="D20" s="73">
        <v>11037.85</v>
      </c>
      <c r="E20" s="53"/>
      <c r="F20" s="53" t="s">
        <v>171</v>
      </c>
      <c r="G20" s="53"/>
      <c r="H20" s="53"/>
      <c r="I20" s="53"/>
    </row>
    <row r="21" spans="2:9" ht="17.25" customHeight="1">
      <c r="B21" s="73">
        <v>-20759272.27</v>
      </c>
      <c r="C21" s="53"/>
      <c r="D21" s="73">
        <v>-20759272.27</v>
      </c>
      <c r="E21" s="53"/>
      <c r="F21" s="53" t="s">
        <v>172</v>
      </c>
      <c r="G21" s="53"/>
      <c r="H21" s="53"/>
      <c r="I21" s="53"/>
    </row>
    <row r="22" spans="2:9" ht="17.25" customHeight="1">
      <c r="B22" s="73">
        <v>-26604.58</v>
      </c>
      <c r="C22" s="53"/>
      <c r="D22" s="73">
        <v>-26604.58</v>
      </c>
      <c r="E22" s="53"/>
      <c r="F22" s="53" t="s">
        <v>173</v>
      </c>
      <c r="G22" s="53"/>
      <c r="H22" s="53"/>
      <c r="I22" s="53"/>
    </row>
    <row r="23" spans="2:9" ht="17.25" customHeight="1">
      <c r="B23" s="73">
        <v>-259737.11</v>
      </c>
      <c r="C23" s="53"/>
      <c r="D23" s="73">
        <v>-259737.11</v>
      </c>
      <c r="E23" s="53"/>
      <c r="F23" s="53" t="s">
        <v>174</v>
      </c>
      <c r="G23" s="53"/>
      <c r="H23" s="53"/>
      <c r="I23" s="53"/>
    </row>
    <row r="24" spans="2:9" ht="17.25" customHeight="1">
      <c r="B24" s="73">
        <v>-67731.03</v>
      </c>
      <c r="C24" s="53"/>
      <c r="D24" s="73">
        <v>-67731.03</v>
      </c>
      <c r="E24" s="53"/>
      <c r="F24" s="53" t="s">
        <v>175</v>
      </c>
      <c r="G24" s="53"/>
      <c r="H24" s="53"/>
      <c r="I24" s="53"/>
    </row>
    <row r="25" spans="2:9" ht="17.25" customHeight="1">
      <c r="B25" s="73">
        <v>2020.34</v>
      </c>
      <c r="C25" s="53"/>
      <c r="D25" s="73">
        <v>2020.34</v>
      </c>
      <c r="E25" s="53"/>
      <c r="F25" s="53" t="s">
        <v>176</v>
      </c>
      <c r="G25" s="53"/>
      <c r="H25" s="53"/>
      <c r="I25" s="53"/>
    </row>
    <row r="26" spans="2:9" ht="17.25" customHeight="1">
      <c r="B26" s="73">
        <v>-190285.51</v>
      </c>
      <c r="C26" s="53"/>
      <c r="D26" s="73">
        <v>-190285.51</v>
      </c>
      <c r="E26" s="53"/>
      <c r="F26" s="53" t="s">
        <v>177</v>
      </c>
      <c r="G26" s="53"/>
      <c r="H26" s="53"/>
      <c r="I26" s="53"/>
    </row>
    <row r="27" spans="1:9" ht="17.25" customHeight="1">
      <c r="A27" s="71"/>
      <c r="B27" s="75">
        <v>-24935.79</v>
      </c>
      <c r="C27" s="76"/>
      <c r="D27" s="75">
        <v>-24935.79</v>
      </c>
      <c r="E27" s="76"/>
      <c r="F27" s="76" t="s">
        <v>199</v>
      </c>
      <c r="G27" s="76"/>
      <c r="H27" s="76"/>
      <c r="I27" s="76"/>
    </row>
    <row r="28" spans="2:9" ht="17.25" customHeight="1">
      <c r="B28" s="73"/>
      <c r="C28" s="53"/>
      <c r="D28" s="73"/>
      <c r="E28" s="53"/>
      <c r="F28" s="53"/>
      <c r="G28" s="53"/>
      <c r="H28" s="53"/>
      <c r="I28" s="53"/>
    </row>
    <row r="29" spans="2:9" ht="17.25" customHeight="1">
      <c r="B29" s="77">
        <f>B18+B19+B20+B21+B22+B23+B24+B25+B26+B27</f>
        <v>22371621.109999996</v>
      </c>
      <c r="C29" s="53"/>
      <c r="D29" s="77">
        <f>D18+D19+D20+D21+D22+D23+D24+D25+D26+D27</f>
        <v>22371621.110000003</v>
      </c>
      <c r="E29" s="53"/>
      <c r="F29" s="53"/>
      <c r="G29" s="53"/>
      <c r="H29" s="53"/>
      <c r="I29" s="53"/>
    </row>
    <row r="30" spans="1:9" ht="17.25" customHeight="1">
      <c r="A30" s="71"/>
      <c r="B30" s="75"/>
      <c r="C30" s="76"/>
      <c r="D30" s="75"/>
      <c r="E30" s="76"/>
      <c r="F30" s="76"/>
      <c r="G30" s="76"/>
      <c r="H30" s="76"/>
      <c r="I30" s="76"/>
    </row>
    <row r="31" spans="2:9" ht="17.25" customHeight="1">
      <c r="B31" s="73"/>
      <c r="C31" s="53"/>
      <c r="D31" s="73"/>
      <c r="E31" s="53"/>
      <c r="F31" s="53"/>
      <c r="G31" s="53"/>
      <c r="H31" s="53"/>
      <c r="I31" s="53"/>
    </row>
    <row r="32" spans="2:9" ht="17.25" customHeight="1">
      <c r="B32" s="73" t="s">
        <v>202</v>
      </c>
      <c r="C32" s="53"/>
      <c r="D32" s="73"/>
      <c r="E32" s="53"/>
      <c r="F32" s="53"/>
      <c r="G32" s="53"/>
      <c r="H32" s="53"/>
      <c r="I32" s="53"/>
    </row>
    <row r="33" spans="2:9" ht="17.25" customHeight="1">
      <c r="B33" s="73"/>
      <c r="C33" s="53"/>
      <c r="D33" s="73"/>
      <c r="E33" s="53"/>
      <c r="F33" s="53"/>
      <c r="G33" s="53"/>
      <c r="H33" s="53"/>
      <c r="I33" s="53"/>
    </row>
    <row r="34" spans="2:9" ht="17.25" customHeight="1">
      <c r="B34" s="73"/>
      <c r="C34" s="53"/>
      <c r="D34" s="73"/>
      <c r="E34" s="53"/>
      <c r="F34" s="53"/>
      <c r="G34" s="53"/>
      <c r="H34" s="53"/>
      <c r="I34" s="53"/>
    </row>
    <row r="35" spans="2:9" ht="17.25" customHeight="1">
      <c r="B35" s="73"/>
      <c r="C35" s="53"/>
      <c r="D35" s="73"/>
      <c r="E35" s="53"/>
      <c r="F35" s="53"/>
      <c r="G35" s="53"/>
      <c r="H35" s="53"/>
      <c r="I35" s="53"/>
    </row>
    <row r="36" spans="2:9" ht="17.25" customHeight="1">
      <c r="B36" s="73"/>
      <c r="C36" s="53"/>
      <c r="D36" s="73"/>
      <c r="E36" s="53"/>
      <c r="F36" s="53"/>
      <c r="G36" s="53"/>
      <c r="H36" s="53"/>
      <c r="I36" s="53"/>
    </row>
    <row r="37" spans="2:9" ht="17.25" customHeight="1">
      <c r="B37" s="53"/>
      <c r="C37" s="53"/>
      <c r="D37" s="73"/>
      <c r="E37" s="53"/>
      <c r="F37" s="53"/>
      <c r="G37" s="53"/>
      <c r="H37" s="53"/>
      <c r="I37" s="53"/>
    </row>
    <row r="38" spans="2:9" ht="17.25" customHeight="1">
      <c r="B38" s="53"/>
      <c r="C38" s="53"/>
      <c r="D38" s="73"/>
      <c r="E38" s="53"/>
      <c r="F38" s="53"/>
      <c r="G38" s="53"/>
      <c r="H38" s="53"/>
      <c r="I38" s="53"/>
    </row>
    <row r="39" spans="2:9" ht="17.25" customHeight="1">
      <c r="B39" s="53"/>
      <c r="C39" s="53"/>
      <c r="D39" s="73"/>
      <c r="E39" s="53"/>
      <c r="F39" s="53"/>
      <c r="G39" s="53"/>
      <c r="H39" s="53"/>
      <c r="I39" s="53"/>
    </row>
    <row r="40" spans="2:9" ht="17.25" customHeight="1">
      <c r="B40" s="53"/>
      <c r="C40" s="53"/>
      <c r="D40" s="73"/>
      <c r="E40" s="53"/>
      <c r="F40" s="53"/>
      <c r="G40" s="53"/>
      <c r="H40" s="53"/>
      <c r="I40" s="53"/>
    </row>
    <row r="41" spans="2:9" ht="17.25" customHeight="1">
      <c r="B41" s="53"/>
      <c r="C41" s="53"/>
      <c r="D41" s="73"/>
      <c r="E41" s="53"/>
      <c r="F41" s="53"/>
      <c r="G41" s="53"/>
      <c r="H41" s="53"/>
      <c r="I41" s="53"/>
    </row>
    <row r="42" spans="2:9" ht="17.25" customHeight="1">
      <c r="B42" s="53"/>
      <c r="C42" s="53"/>
      <c r="D42" s="73"/>
      <c r="E42" s="53"/>
      <c r="F42" s="53"/>
      <c r="G42" s="53"/>
      <c r="H42" s="53"/>
      <c r="I42" s="53"/>
    </row>
    <row r="43" spans="2:9" ht="17.25" customHeight="1">
      <c r="B43" s="53"/>
      <c r="C43" s="53"/>
      <c r="D43" s="73"/>
      <c r="E43" s="53"/>
      <c r="F43" s="53"/>
      <c r="G43" s="53"/>
      <c r="H43" s="53"/>
      <c r="I43" s="53"/>
    </row>
    <row r="44" spans="2:9" ht="17.25" customHeight="1">
      <c r="B44" s="53"/>
      <c r="C44" s="53"/>
      <c r="D44" s="73"/>
      <c r="E44" s="53"/>
      <c r="F44" s="53"/>
      <c r="G44" s="53"/>
      <c r="H44" s="53"/>
      <c r="I44" s="53"/>
    </row>
    <row r="45" spans="2:9" ht="17.25" customHeight="1">
      <c r="B45" s="53"/>
      <c r="C45" s="53"/>
      <c r="D45" s="73"/>
      <c r="E45" s="53"/>
      <c r="F45" s="53"/>
      <c r="G45" s="53"/>
      <c r="H45" s="53"/>
      <c r="I45" s="53"/>
    </row>
    <row r="46" spans="2:9" ht="17.25" customHeight="1">
      <c r="B46" s="53"/>
      <c r="C46" s="53"/>
      <c r="D46" s="73"/>
      <c r="E46" s="53"/>
      <c r="G46" s="53" t="s">
        <v>202</v>
      </c>
      <c r="H46" s="53"/>
      <c r="I46" s="53"/>
    </row>
    <row r="47" spans="2:9" ht="17.25" customHeight="1">
      <c r="B47" s="53"/>
      <c r="C47" s="53"/>
      <c r="D47" s="73"/>
      <c r="E47" s="53"/>
      <c r="F47" s="53"/>
      <c r="G47" s="53"/>
      <c r="H47" s="53"/>
      <c r="I47" s="53"/>
    </row>
    <row r="48" spans="2:9" ht="17.25" customHeight="1">
      <c r="B48" s="53"/>
      <c r="C48" s="53"/>
      <c r="D48" s="73"/>
      <c r="E48" s="53"/>
      <c r="F48" s="53"/>
      <c r="G48" s="53"/>
      <c r="H48" s="53"/>
      <c r="I48" s="53"/>
    </row>
    <row r="49" spans="1:9" ht="17.25" customHeight="1">
      <c r="A49" s="115" t="s">
        <v>178</v>
      </c>
      <c r="B49" s="115"/>
      <c r="C49" s="115"/>
      <c r="D49" s="115"/>
      <c r="E49" s="115"/>
      <c r="F49" s="115"/>
      <c r="G49" s="115"/>
      <c r="H49" s="115"/>
      <c r="I49" s="115"/>
    </row>
    <row r="50" spans="2:9" ht="17.25" customHeight="1">
      <c r="B50" s="53"/>
      <c r="C50" s="53"/>
      <c r="D50" s="73"/>
      <c r="E50" s="53"/>
      <c r="F50" s="53"/>
      <c r="G50" s="53"/>
      <c r="H50" s="53"/>
      <c r="I50" s="53"/>
    </row>
    <row r="51" spans="1:9" ht="17.25" customHeight="1">
      <c r="A51" s="115" t="s">
        <v>35</v>
      </c>
      <c r="B51" s="115"/>
      <c r="C51" s="115"/>
      <c r="D51" s="115"/>
      <c r="E51" s="115"/>
      <c r="F51" s="115"/>
      <c r="G51" s="115"/>
      <c r="H51" s="115"/>
      <c r="I51" s="115"/>
    </row>
    <row r="52" spans="1:9" ht="17.25" customHeight="1">
      <c r="A52" s="115" t="s">
        <v>203</v>
      </c>
      <c r="B52" s="115"/>
      <c r="C52" s="115"/>
      <c r="D52" s="115"/>
      <c r="E52" s="115"/>
      <c r="F52" s="115"/>
      <c r="G52" s="115"/>
      <c r="H52" s="115"/>
      <c r="I52" s="115"/>
    </row>
    <row r="53" spans="2:9" ht="17.25" customHeight="1">
      <c r="B53" s="53"/>
      <c r="C53" s="53"/>
      <c r="D53" s="73"/>
      <c r="E53" s="53"/>
      <c r="F53" s="53"/>
      <c r="G53" s="53"/>
      <c r="H53" s="53"/>
      <c r="I53" s="53"/>
    </row>
    <row r="54" spans="2:9" ht="17.25" customHeight="1">
      <c r="B54" s="53"/>
      <c r="C54" s="53"/>
      <c r="D54" s="73"/>
      <c r="E54" s="53"/>
      <c r="F54" s="53"/>
      <c r="G54" s="53"/>
      <c r="H54" s="53"/>
      <c r="I54" s="53"/>
    </row>
    <row r="55" spans="1:9" ht="15">
      <c r="A55" s="78"/>
      <c r="B55" s="79" t="s">
        <v>179</v>
      </c>
      <c r="C55" s="79"/>
      <c r="D55" s="80"/>
      <c r="E55" s="79"/>
      <c r="F55" s="79"/>
      <c r="G55" s="79"/>
      <c r="H55" s="79"/>
      <c r="I55" s="79"/>
    </row>
    <row r="56" spans="1:9" ht="15">
      <c r="A56" s="78"/>
      <c r="B56" s="79" t="s">
        <v>180</v>
      </c>
      <c r="C56" s="79"/>
      <c r="D56" s="80"/>
      <c r="E56" s="79"/>
      <c r="F56" s="79"/>
      <c r="G56" s="79"/>
      <c r="H56" s="79"/>
      <c r="I56" s="79"/>
    </row>
    <row r="57" spans="1:9" ht="15">
      <c r="A57" s="78"/>
      <c r="B57" s="79"/>
      <c r="C57" s="79"/>
      <c r="D57" s="80"/>
      <c r="E57" s="79"/>
      <c r="F57" s="79"/>
      <c r="G57" s="79"/>
      <c r="H57" s="79"/>
      <c r="I57" s="79"/>
    </row>
    <row r="58" spans="1:9" ht="15.75">
      <c r="A58" s="78"/>
      <c r="B58" s="79"/>
      <c r="C58" s="79"/>
      <c r="D58" s="80"/>
      <c r="E58" s="121" t="s">
        <v>181</v>
      </c>
      <c r="F58" s="121"/>
      <c r="G58" s="79"/>
      <c r="I58" s="85" t="s">
        <v>182</v>
      </c>
    </row>
    <row r="59" spans="1:9" ht="15">
      <c r="A59" s="78"/>
      <c r="B59" s="79"/>
      <c r="C59" s="79"/>
      <c r="D59" s="80"/>
      <c r="E59" s="79"/>
      <c r="F59" s="79"/>
      <c r="G59" s="79"/>
      <c r="H59" s="79"/>
      <c r="I59" s="79"/>
    </row>
    <row r="60" spans="1:9" ht="15">
      <c r="A60" s="78"/>
      <c r="B60" s="79" t="s">
        <v>183</v>
      </c>
      <c r="C60" s="79"/>
      <c r="D60" s="80"/>
      <c r="E60" s="122">
        <v>3660</v>
      </c>
      <c r="F60" s="122"/>
      <c r="G60" s="79"/>
      <c r="H60" s="80"/>
      <c r="I60" s="86" t="s">
        <v>184</v>
      </c>
    </row>
    <row r="61" spans="1:9" ht="15">
      <c r="A61" s="78"/>
      <c r="B61" s="79"/>
      <c r="C61" s="79"/>
      <c r="D61" s="80"/>
      <c r="E61" s="122"/>
      <c r="F61" s="122"/>
      <c r="G61" s="79"/>
      <c r="H61" s="82"/>
      <c r="I61" s="82"/>
    </row>
    <row r="62" spans="1:9" ht="15">
      <c r="A62" s="78"/>
      <c r="B62" s="78" t="s">
        <v>207</v>
      </c>
      <c r="C62" s="78"/>
      <c r="D62" s="81"/>
      <c r="E62" s="123">
        <v>702</v>
      </c>
      <c r="F62" s="123"/>
      <c r="G62" s="78"/>
      <c r="H62" s="84"/>
      <c r="I62" s="83" t="s">
        <v>184</v>
      </c>
    </row>
    <row r="63" spans="1:9" ht="15">
      <c r="A63" s="78"/>
      <c r="B63" s="78"/>
      <c r="C63" s="78"/>
      <c r="D63" s="78"/>
      <c r="E63" s="120"/>
      <c r="F63" s="120"/>
      <c r="G63" s="78"/>
      <c r="H63" s="84"/>
      <c r="I63" s="83" t="s">
        <v>184</v>
      </c>
    </row>
    <row r="64" spans="1:9" ht="1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5">
      <c r="A66" s="78"/>
      <c r="B66" s="78" t="s">
        <v>185</v>
      </c>
      <c r="C66" s="78"/>
      <c r="D66" s="78"/>
      <c r="E66" s="78"/>
      <c r="F66" s="78"/>
      <c r="G66" s="78"/>
      <c r="H66" s="78"/>
      <c r="I66" s="78"/>
    </row>
    <row r="67" spans="1:9" ht="15">
      <c r="A67" s="78"/>
      <c r="B67" s="78" t="s">
        <v>186</v>
      </c>
      <c r="C67" s="78"/>
      <c r="D67" s="78"/>
      <c r="E67" s="78"/>
      <c r="F67" s="78"/>
      <c r="G67" s="78"/>
      <c r="H67" s="78"/>
      <c r="I67" s="78"/>
    </row>
    <row r="68" spans="1:9" ht="15">
      <c r="A68" s="78"/>
      <c r="B68" s="78"/>
      <c r="C68" s="78"/>
      <c r="D68" s="78"/>
      <c r="E68" s="78"/>
      <c r="F68" s="78"/>
      <c r="G68" s="78"/>
      <c r="H68" s="78"/>
      <c r="I68" s="78"/>
    </row>
    <row r="69" spans="1:9" ht="15.75">
      <c r="A69" s="78"/>
      <c r="B69" s="78"/>
      <c r="C69" s="78"/>
      <c r="D69" s="78"/>
      <c r="F69" s="85" t="s">
        <v>181</v>
      </c>
      <c r="G69" s="78"/>
      <c r="H69" s="121" t="s">
        <v>182</v>
      </c>
      <c r="I69" s="121"/>
    </row>
    <row r="70" spans="1:9" ht="1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5">
      <c r="A71" s="78"/>
      <c r="B71" s="78" t="s">
        <v>187</v>
      </c>
      <c r="C71" s="78"/>
      <c r="D71" s="78"/>
      <c r="E71" s="124"/>
      <c r="F71" s="124"/>
      <c r="G71" s="78"/>
      <c r="H71" s="120"/>
      <c r="I71" s="120"/>
    </row>
    <row r="72" spans="1:9" ht="15">
      <c r="A72" s="78"/>
      <c r="B72" s="78" t="s">
        <v>188</v>
      </c>
      <c r="C72" s="78"/>
      <c r="D72" s="78"/>
      <c r="E72" s="78"/>
      <c r="F72" s="78" t="s">
        <v>204</v>
      </c>
      <c r="G72" s="78"/>
      <c r="H72" s="78"/>
      <c r="I72" s="81">
        <v>7208.37</v>
      </c>
    </row>
    <row r="73" spans="1:9" ht="15">
      <c r="A73" s="78"/>
      <c r="B73" s="78"/>
      <c r="C73" s="78"/>
      <c r="D73" s="78"/>
      <c r="E73" s="78"/>
      <c r="F73" s="78"/>
      <c r="G73" s="78"/>
      <c r="H73" s="78"/>
      <c r="I73" s="81"/>
    </row>
    <row r="74" spans="1:9" ht="15">
      <c r="A74" s="78"/>
      <c r="B74" s="78" t="s">
        <v>189</v>
      </c>
      <c r="C74" s="78"/>
      <c r="D74" s="78"/>
      <c r="E74" s="120"/>
      <c r="F74" s="120"/>
      <c r="G74" s="78"/>
      <c r="H74" s="120"/>
      <c r="I74" s="120"/>
    </row>
    <row r="75" spans="1:9" ht="15">
      <c r="A75" s="78"/>
      <c r="B75" s="78" t="s">
        <v>188</v>
      </c>
      <c r="C75" s="78"/>
      <c r="D75" s="78"/>
      <c r="E75" s="78"/>
      <c r="F75" s="81">
        <v>18179.73</v>
      </c>
      <c r="G75" s="78"/>
      <c r="H75" s="78"/>
      <c r="I75" s="81">
        <v>11081.73</v>
      </c>
    </row>
    <row r="76" spans="1:9" ht="15">
      <c r="A76" s="78"/>
      <c r="B76" s="78"/>
      <c r="C76" s="78"/>
      <c r="D76" s="78"/>
      <c r="E76" s="78"/>
      <c r="F76" s="78"/>
      <c r="G76" s="78"/>
      <c r="H76" s="78"/>
      <c r="I76" s="78"/>
    </row>
    <row r="77" spans="1:9" ht="15">
      <c r="A77" s="78"/>
      <c r="B77" s="78" t="s">
        <v>205</v>
      </c>
      <c r="C77" s="78"/>
      <c r="D77" s="78"/>
      <c r="E77" s="78"/>
      <c r="F77" s="78"/>
      <c r="G77" s="78"/>
      <c r="H77" s="78"/>
      <c r="I77" s="78"/>
    </row>
    <row r="78" spans="1:9" ht="15">
      <c r="A78" s="78"/>
      <c r="B78" s="78" t="s">
        <v>206</v>
      </c>
      <c r="C78" s="78"/>
      <c r="D78" s="78"/>
      <c r="E78" s="78"/>
      <c r="F78" s="81">
        <v>14865.97</v>
      </c>
      <c r="G78" s="78"/>
      <c r="H78" s="78"/>
      <c r="I78" s="78">
        <v>396.58</v>
      </c>
    </row>
    <row r="79" spans="1:9" ht="15">
      <c r="A79" s="78"/>
      <c r="B79" s="78"/>
      <c r="C79" s="78"/>
      <c r="D79" s="78"/>
      <c r="E79" s="78"/>
      <c r="F79" s="78"/>
      <c r="G79" s="78"/>
      <c r="H79" s="78"/>
      <c r="I79" s="78"/>
    </row>
    <row r="80" spans="1:9" ht="15">
      <c r="A80" s="78"/>
      <c r="B80" s="78"/>
      <c r="C80" s="78"/>
      <c r="D80" s="78"/>
      <c r="E80" s="78"/>
      <c r="F80" s="78"/>
      <c r="G80" s="78"/>
      <c r="H80" s="78"/>
      <c r="I80" s="78"/>
    </row>
    <row r="81" spans="1:9" ht="15">
      <c r="A81" s="78"/>
      <c r="B81" s="78"/>
      <c r="C81" s="78"/>
      <c r="D81" s="78"/>
      <c r="E81" s="78"/>
      <c r="F81" s="78"/>
      <c r="G81" s="78"/>
      <c r="H81" s="78"/>
      <c r="I81" s="78"/>
    </row>
    <row r="82" spans="1:9" ht="15">
      <c r="A82" s="78"/>
      <c r="B82" s="78"/>
      <c r="C82" s="78"/>
      <c r="D82" s="78"/>
      <c r="E82" s="78"/>
      <c r="F82" s="78"/>
      <c r="G82" s="78"/>
      <c r="H82" s="78"/>
      <c r="I82" s="78"/>
    </row>
    <row r="83" spans="1:9" ht="15">
      <c r="A83" s="78"/>
      <c r="B83" s="78"/>
      <c r="C83" s="78"/>
      <c r="D83" s="78"/>
      <c r="E83" s="78"/>
      <c r="F83" s="78"/>
      <c r="G83" s="78"/>
      <c r="H83" s="78"/>
      <c r="I83" s="78"/>
    </row>
    <row r="84" spans="1:9" ht="15">
      <c r="A84" s="78"/>
      <c r="B84" s="78"/>
      <c r="C84" s="78"/>
      <c r="D84" s="78"/>
      <c r="E84" s="78"/>
      <c r="F84" s="78"/>
      <c r="G84" s="78"/>
      <c r="H84" s="78"/>
      <c r="I84" s="78"/>
    </row>
    <row r="85" spans="1:9" ht="15">
      <c r="A85" s="78"/>
      <c r="B85" s="78"/>
      <c r="C85" s="78"/>
      <c r="D85" s="78"/>
      <c r="E85" s="78"/>
      <c r="F85" s="78"/>
      <c r="G85" s="78"/>
      <c r="H85" s="78"/>
      <c r="I85" s="78"/>
    </row>
    <row r="86" spans="1:9" ht="15">
      <c r="A86" s="78"/>
      <c r="B86" s="78"/>
      <c r="C86" s="78"/>
      <c r="D86" s="78"/>
      <c r="E86" s="78"/>
      <c r="F86" s="78"/>
      <c r="G86" s="78"/>
      <c r="H86" s="78"/>
      <c r="I86" s="78"/>
    </row>
    <row r="87" spans="1:9" ht="15">
      <c r="A87" s="78"/>
      <c r="B87" s="78"/>
      <c r="C87" s="78"/>
      <c r="D87" s="78"/>
      <c r="E87" s="78"/>
      <c r="F87" s="78"/>
      <c r="G87" s="78"/>
      <c r="H87" s="78"/>
      <c r="I87" s="78"/>
    </row>
    <row r="88" spans="1:9" ht="15">
      <c r="A88" s="78"/>
      <c r="B88" s="78"/>
      <c r="C88" s="78"/>
      <c r="D88" s="78"/>
      <c r="E88" s="78"/>
      <c r="F88" s="78"/>
      <c r="G88" s="78"/>
      <c r="H88" s="78"/>
      <c r="I88" s="78"/>
    </row>
    <row r="89" spans="1:9" ht="15">
      <c r="A89" s="78"/>
      <c r="B89" s="78"/>
      <c r="C89" s="78"/>
      <c r="D89" s="78"/>
      <c r="E89" s="78"/>
      <c r="F89" s="78"/>
      <c r="G89" s="78"/>
      <c r="H89" s="78"/>
      <c r="I89" s="78"/>
    </row>
    <row r="90" spans="1:9" ht="15">
      <c r="A90" s="78"/>
      <c r="B90" s="78"/>
      <c r="C90" s="78"/>
      <c r="D90" s="78"/>
      <c r="E90" s="78"/>
      <c r="F90" s="78"/>
      <c r="G90" s="78"/>
      <c r="H90" s="78"/>
      <c r="I90" s="78"/>
    </row>
    <row r="91" spans="1:9" ht="15">
      <c r="A91" s="78"/>
      <c r="B91" s="78"/>
      <c r="C91" s="78"/>
      <c r="D91" s="78"/>
      <c r="E91" s="78"/>
      <c r="F91" s="78"/>
      <c r="G91" s="78"/>
      <c r="H91" s="78"/>
      <c r="I91" s="78"/>
    </row>
    <row r="92" spans="1:9" ht="15">
      <c r="A92" s="78"/>
      <c r="B92" s="78"/>
      <c r="C92" s="78"/>
      <c r="D92" s="78"/>
      <c r="E92" s="78"/>
      <c r="F92" s="78"/>
      <c r="G92" s="78"/>
      <c r="H92" s="78"/>
      <c r="I92" s="78"/>
    </row>
    <row r="93" spans="1:9" ht="15">
      <c r="A93" s="78"/>
      <c r="B93" s="78"/>
      <c r="C93" s="78"/>
      <c r="D93" s="78"/>
      <c r="E93" s="78"/>
      <c r="F93" s="78"/>
      <c r="G93" s="78"/>
      <c r="H93" s="78"/>
      <c r="I93" s="78"/>
    </row>
    <row r="94" spans="1:9" ht="15">
      <c r="A94" s="78"/>
      <c r="B94" s="78"/>
      <c r="C94" s="78"/>
      <c r="D94" s="78"/>
      <c r="E94" s="78"/>
      <c r="F94" s="78"/>
      <c r="G94" s="78"/>
      <c r="H94" s="78"/>
      <c r="I94" s="78"/>
    </row>
    <row r="95" spans="1:9" ht="15">
      <c r="A95" s="78"/>
      <c r="B95" s="78"/>
      <c r="C95" s="78"/>
      <c r="D95" s="78"/>
      <c r="E95" s="78"/>
      <c r="F95" s="78"/>
      <c r="G95" s="78"/>
      <c r="H95" s="78"/>
      <c r="I95" s="78"/>
    </row>
    <row r="96" spans="1:9" ht="15">
      <c r="A96" s="78"/>
      <c r="B96" s="78"/>
      <c r="C96" s="78"/>
      <c r="D96" s="78"/>
      <c r="E96" s="78"/>
      <c r="F96" s="78"/>
      <c r="G96" s="78"/>
      <c r="H96" s="78"/>
      <c r="I96" s="78"/>
    </row>
    <row r="97" spans="1:9" ht="15">
      <c r="A97" s="78"/>
      <c r="B97" s="78"/>
      <c r="C97" s="78"/>
      <c r="D97" s="78"/>
      <c r="E97" s="78"/>
      <c r="F97" s="78"/>
      <c r="G97" s="78"/>
      <c r="H97" s="78"/>
      <c r="I97" s="78"/>
    </row>
    <row r="98" spans="1:9" ht="15">
      <c r="A98" s="78"/>
      <c r="B98" s="78"/>
      <c r="C98" s="78"/>
      <c r="D98" s="78"/>
      <c r="E98" s="78"/>
      <c r="F98" s="78"/>
      <c r="G98" s="78"/>
      <c r="H98" s="78"/>
      <c r="I98" s="78"/>
    </row>
    <row r="99" spans="1:9" ht="15">
      <c r="A99" s="78"/>
      <c r="B99" s="78"/>
      <c r="C99" s="78"/>
      <c r="D99" s="78"/>
      <c r="E99" s="78"/>
      <c r="F99" s="78"/>
      <c r="G99" s="78"/>
      <c r="H99" s="78"/>
      <c r="I99" s="78"/>
    </row>
    <row r="100" spans="1:9" ht="15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ht="15">
      <c r="A101" s="78"/>
      <c r="B101" s="78"/>
      <c r="C101" s="78"/>
      <c r="D101" s="78"/>
      <c r="E101" s="78"/>
      <c r="F101" s="78"/>
      <c r="G101" s="78"/>
      <c r="H101" s="78"/>
      <c r="I101" s="78"/>
    </row>
  </sheetData>
  <sheetProtection/>
  <mergeCells count="15">
    <mergeCell ref="A52:I52"/>
    <mergeCell ref="E58:F58"/>
    <mergeCell ref="E60:F60"/>
    <mergeCell ref="A4:I4"/>
    <mergeCell ref="A6:I6"/>
    <mergeCell ref="A49:I49"/>
    <mergeCell ref="A51:I51"/>
    <mergeCell ref="E71:F71"/>
    <mergeCell ref="E74:F74"/>
    <mergeCell ref="H71:I71"/>
    <mergeCell ref="H74:I74"/>
    <mergeCell ref="E63:F63"/>
    <mergeCell ref="H69:I69"/>
    <mergeCell ref="E61:F61"/>
    <mergeCell ref="E62:F62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4">
      <selection activeCell="B44" sqref="B44:C44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0.13671875" style="0" hidden="1" customWidth="1"/>
    <col min="4" max="4" width="14.57421875" style="0" customWidth="1"/>
    <col min="5" max="5" width="22.57421875" style="0" customWidth="1"/>
    <col min="6" max="7" width="14.28125" style="0" customWidth="1"/>
  </cols>
  <sheetData>
    <row r="1" spans="1:7" ht="21" customHeight="1">
      <c r="A1" s="128" t="s">
        <v>208</v>
      </c>
      <c r="B1" s="129"/>
      <c r="C1" s="47" t="s">
        <v>150</v>
      </c>
      <c r="D1" s="132" t="s">
        <v>73</v>
      </c>
      <c r="E1" s="132"/>
      <c r="F1" s="149" t="s">
        <v>74</v>
      </c>
      <c r="G1" s="150"/>
    </row>
    <row r="2" spans="1:7" ht="13.5" customHeight="1">
      <c r="A2" s="130"/>
      <c r="B2" s="131"/>
      <c r="C2" s="48"/>
      <c r="D2" s="133" t="s">
        <v>148</v>
      </c>
      <c r="E2" s="133"/>
      <c r="F2" s="145" t="s">
        <v>162</v>
      </c>
      <c r="G2" s="146"/>
    </row>
    <row r="3" spans="1:7" ht="13.5" customHeight="1">
      <c r="A3" s="49"/>
      <c r="B3" s="50"/>
      <c r="C3" s="48"/>
      <c r="D3" s="133" t="s">
        <v>149</v>
      </c>
      <c r="E3" s="133"/>
      <c r="F3" s="145" t="s">
        <v>163</v>
      </c>
      <c r="G3" s="146"/>
    </row>
    <row r="4" spans="1:7" ht="12" customHeight="1">
      <c r="A4" s="49"/>
      <c r="B4" s="50"/>
      <c r="C4" s="48"/>
      <c r="D4" s="133" t="s">
        <v>151</v>
      </c>
      <c r="E4" s="133"/>
      <c r="F4" s="41"/>
      <c r="G4" s="42"/>
    </row>
    <row r="5" spans="1:7" ht="15.75" customHeight="1">
      <c r="A5" s="51"/>
      <c r="B5" s="52"/>
      <c r="C5" s="48"/>
      <c r="D5" s="133" t="s">
        <v>148</v>
      </c>
      <c r="E5" s="133"/>
      <c r="F5" s="151"/>
      <c r="G5" s="152"/>
    </row>
    <row r="6" spans="1:7" ht="15.75" customHeight="1">
      <c r="A6" s="141" t="s">
        <v>72</v>
      </c>
      <c r="B6" s="142"/>
      <c r="C6" s="48"/>
      <c r="D6" s="133" t="s">
        <v>152</v>
      </c>
      <c r="E6" s="133"/>
      <c r="F6" s="135" t="s">
        <v>75</v>
      </c>
      <c r="G6" s="136"/>
    </row>
    <row r="7" spans="1:7" ht="18.75" customHeight="1">
      <c r="A7" s="147" t="s">
        <v>164</v>
      </c>
      <c r="B7" s="148"/>
      <c r="C7" s="143" t="s">
        <v>200</v>
      </c>
      <c r="D7" s="143"/>
      <c r="E7" s="143"/>
      <c r="F7" s="51"/>
      <c r="G7" s="52"/>
    </row>
    <row r="8" spans="1:7" ht="0.75" customHeight="1" thickBot="1">
      <c r="A8" s="43"/>
      <c r="B8" s="44"/>
      <c r="C8" s="40"/>
      <c r="D8" s="40"/>
      <c r="E8" s="40"/>
      <c r="F8" s="45"/>
      <c r="G8" s="46"/>
    </row>
    <row r="9" spans="1:7" ht="23.25" customHeight="1">
      <c r="A9" s="137" t="s">
        <v>76</v>
      </c>
      <c r="B9" s="126" t="s">
        <v>79</v>
      </c>
      <c r="C9" s="58"/>
      <c r="D9" s="126" t="s">
        <v>77</v>
      </c>
      <c r="E9" s="137" t="s">
        <v>78</v>
      </c>
      <c r="F9" s="139" t="s">
        <v>79</v>
      </c>
      <c r="G9" s="139" t="s">
        <v>77</v>
      </c>
    </row>
    <row r="10" spans="1:7" ht="12.75" customHeight="1">
      <c r="A10" s="144"/>
      <c r="B10" s="127"/>
      <c r="C10" s="59"/>
      <c r="D10" s="127"/>
      <c r="E10" s="138"/>
      <c r="F10" s="140"/>
      <c r="G10" s="140"/>
    </row>
    <row r="11" spans="1:7" ht="15.75" customHeight="1">
      <c r="A11" s="65" t="s">
        <v>80</v>
      </c>
      <c r="B11" s="64">
        <f>B12+B13</f>
        <v>35872653.94</v>
      </c>
      <c r="C11" s="62"/>
      <c r="D11" s="64">
        <f>D12+D13</f>
        <v>21091721.82</v>
      </c>
      <c r="E11" s="65" t="s">
        <v>81</v>
      </c>
      <c r="F11" s="64">
        <f>F12+F13+F16+F17+F18+F19</f>
        <v>35682368.43</v>
      </c>
      <c r="G11" s="64">
        <f>G12+G13+G16+G17+G18+G19</f>
        <v>20876500.52</v>
      </c>
    </row>
    <row r="12" spans="1:7" ht="28.5" customHeight="1">
      <c r="A12" s="65" t="s">
        <v>82</v>
      </c>
      <c r="B12" s="62"/>
      <c r="C12" s="62"/>
      <c r="D12" s="62">
        <v>14887.57</v>
      </c>
      <c r="E12" s="65" t="s">
        <v>83</v>
      </c>
      <c r="F12" s="62">
        <v>35598991.03</v>
      </c>
      <c r="G12" s="62">
        <v>20901436.31</v>
      </c>
    </row>
    <row r="13" spans="1:7" ht="25.5" customHeight="1">
      <c r="A13" s="66" t="s">
        <v>84</v>
      </c>
      <c r="B13" s="62">
        <f>B14+B20</f>
        <v>35872653.94</v>
      </c>
      <c r="C13" s="62"/>
      <c r="D13" s="62">
        <f>D14+D20+D21</f>
        <v>21076834.25</v>
      </c>
      <c r="E13" s="65" t="s">
        <v>85</v>
      </c>
      <c r="F13" s="62">
        <f>F14</f>
        <v>83377.4</v>
      </c>
      <c r="G13" s="62">
        <f>G15</f>
        <v>-24935.79</v>
      </c>
    </row>
    <row r="14" spans="1:7" ht="19.5" customHeight="1">
      <c r="A14" s="65" t="s">
        <v>86</v>
      </c>
      <c r="B14" s="62">
        <f>SUM(B15:B19)</f>
        <v>34726590.97</v>
      </c>
      <c r="C14" s="62"/>
      <c r="D14" s="62">
        <f>SUM(D15:D19)</f>
        <v>19321012.01</v>
      </c>
      <c r="E14" s="67" t="s">
        <v>87</v>
      </c>
      <c r="F14" s="62">
        <v>83377.4</v>
      </c>
      <c r="G14" s="62"/>
    </row>
    <row r="15" spans="1:7" ht="18" customHeight="1">
      <c r="A15" s="67" t="s">
        <v>88</v>
      </c>
      <c r="B15" s="62"/>
      <c r="C15" s="62"/>
      <c r="D15" s="62"/>
      <c r="E15" s="67" t="s">
        <v>89</v>
      </c>
      <c r="F15" s="62"/>
      <c r="G15" s="62">
        <v>-24935.79</v>
      </c>
    </row>
    <row r="16" spans="1:7" ht="39" customHeight="1">
      <c r="A16" s="67" t="s">
        <v>90</v>
      </c>
      <c r="B16" s="62">
        <v>31114121.84</v>
      </c>
      <c r="C16" s="62"/>
      <c r="D16" s="62">
        <v>16336479.53</v>
      </c>
      <c r="E16" s="65" t="s">
        <v>91</v>
      </c>
      <c r="F16" s="62"/>
      <c r="G16" s="62"/>
    </row>
    <row r="17" spans="1:7" ht="22.5" customHeight="1">
      <c r="A17" s="67" t="s">
        <v>92</v>
      </c>
      <c r="B17" s="62">
        <v>963251.06</v>
      </c>
      <c r="C17" s="62"/>
      <c r="D17" s="62">
        <v>513936.4</v>
      </c>
      <c r="E17" s="65" t="s">
        <v>93</v>
      </c>
      <c r="F17" s="62"/>
      <c r="G17" s="62"/>
    </row>
    <row r="18" spans="1:7" ht="34.5" customHeight="1">
      <c r="A18" s="67" t="s">
        <v>94</v>
      </c>
      <c r="B18" s="62">
        <v>2614586.19</v>
      </c>
      <c r="C18" s="62"/>
      <c r="D18" s="62">
        <v>2419483.96</v>
      </c>
      <c r="E18" s="65" t="s">
        <v>95</v>
      </c>
      <c r="F18" s="62"/>
      <c r="G18" s="62"/>
    </row>
    <row r="19" spans="1:7" ht="12.75">
      <c r="A19" s="67" t="s">
        <v>96</v>
      </c>
      <c r="B19" s="62">
        <v>34631.88</v>
      </c>
      <c r="C19" s="62"/>
      <c r="D19" s="62">
        <v>51112.12</v>
      </c>
      <c r="E19" s="65" t="s">
        <v>97</v>
      </c>
      <c r="F19" s="62"/>
      <c r="G19" s="62"/>
    </row>
    <row r="20" spans="1:7" ht="34.5" customHeight="1">
      <c r="A20" s="65" t="s">
        <v>98</v>
      </c>
      <c r="B20" s="62">
        <v>1146062.97</v>
      </c>
      <c r="C20" s="62"/>
      <c r="D20" s="62">
        <v>1755822.24</v>
      </c>
      <c r="E20" s="65" t="s">
        <v>99</v>
      </c>
      <c r="F20" s="64"/>
      <c r="G20" s="62"/>
    </row>
    <row r="21" spans="1:7" ht="28.5" customHeight="1">
      <c r="A21" s="65" t="s">
        <v>100</v>
      </c>
      <c r="B21" s="62"/>
      <c r="C21" s="62"/>
      <c r="D21" s="62"/>
      <c r="E21" s="67" t="s">
        <v>101</v>
      </c>
      <c r="F21" s="62"/>
      <c r="G21" s="62"/>
    </row>
    <row r="22" spans="1:7" ht="23.25" customHeight="1">
      <c r="A22" s="65" t="s">
        <v>102</v>
      </c>
      <c r="B22" s="62"/>
      <c r="C22" s="62"/>
      <c r="D22" s="62"/>
      <c r="E22" s="67" t="s">
        <v>103</v>
      </c>
      <c r="F22" s="62"/>
      <c r="G22" s="62"/>
    </row>
    <row r="23" spans="1:7" ht="21">
      <c r="A23" s="65" t="s">
        <v>104</v>
      </c>
      <c r="B23" s="62"/>
      <c r="C23" s="62"/>
      <c r="D23" s="62"/>
      <c r="E23" s="65" t="s">
        <v>105</v>
      </c>
      <c r="F23" s="64"/>
      <c r="G23" s="62"/>
    </row>
    <row r="24" spans="1:7" ht="39.75" customHeight="1">
      <c r="A24" s="67" t="s">
        <v>106</v>
      </c>
      <c r="B24" s="62"/>
      <c r="C24" s="62"/>
      <c r="D24" s="62"/>
      <c r="E24" s="65" t="s">
        <v>107</v>
      </c>
      <c r="F24" s="64">
        <f>F25+F35</f>
        <v>1453157.24</v>
      </c>
      <c r="G24" s="64">
        <f>G25+G35</f>
        <v>1415749.96</v>
      </c>
    </row>
    <row r="25" spans="1:7" ht="21">
      <c r="A25" s="67" t="s">
        <v>108</v>
      </c>
      <c r="B25" s="62"/>
      <c r="C25" s="62"/>
      <c r="D25" s="62"/>
      <c r="E25" s="65" t="s">
        <v>109</v>
      </c>
      <c r="F25" s="62">
        <f>SUM(F26:F33)</f>
        <v>1380104</v>
      </c>
      <c r="G25" s="62">
        <f>SUM(G26:G32)</f>
        <v>1343285.8699999999</v>
      </c>
    </row>
    <row r="26" spans="1:7" ht="21">
      <c r="A26" s="67" t="s">
        <v>110</v>
      </c>
      <c r="B26" s="62"/>
      <c r="C26" s="62"/>
      <c r="D26" s="62"/>
      <c r="E26" s="67" t="s">
        <v>111</v>
      </c>
      <c r="F26" s="62">
        <v>465401.93</v>
      </c>
      <c r="G26" s="62">
        <v>464663.13</v>
      </c>
    </row>
    <row r="27" spans="1:7" ht="42.75" customHeight="1">
      <c r="A27" s="65" t="s">
        <v>112</v>
      </c>
      <c r="B27" s="62"/>
      <c r="C27" s="62"/>
      <c r="D27" s="62"/>
      <c r="E27" s="67" t="s">
        <v>113</v>
      </c>
      <c r="F27" s="62">
        <v>171598.66</v>
      </c>
      <c r="G27" s="62">
        <v>103949.33</v>
      </c>
    </row>
    <row r="28" spans="1:7" ht="28.5" customHeight="1">
      <c r="A28" s="65" t="s">
        <v>114</v>
      </c>
      <c r="B28" s="64">
        <f>B29+B35+B41+B45+B46</f>
        <v>1379577.91</v>
      </c>
      <c r="C28" s="62"/>
      <c r="D28" s="64">
        <f>D29+D35+D41+D45+D46</f>
        <v>1279899.2900000003</v>
      </c>
      <c r="E28" s="67" t="s">
        <v>115</v>
      </c>
      <c r="F28" s="62">
        <v>255656.51</v>
      </c>
      <c r="G28" s="62">
        <v>370564.17</v>
      </c>
    </row>
    <row r="29" spans="1:7" ht="26.25" customHeight="1">
      <c r="A29" s="65" t="s">
        <v>116</v>
      </c>
      <c r="B29" s="62">
        <f>SUM(B30:B33)</f>
        <v>105872.18</v>
      </c>
      <c r="C29" s="62"/>
      <c r="D29" s="62">
        <f>SUM(D30:D33)</f>
        <v>133243.82</v>
      </c>
      <c r="E29" s="67" t="s">
        <v>117</v>
      </c>
      <c r="F29" s="62">
        <v>335375.85</v>
      </c>
      <c r="G29" s="62">
        <v>331011.93</v>
      </c>
    </row>
    <row r="30" spans="1:7" ht="18.75" customHeight="1">
      <c r="A30" s="67" t="s">
        <v>118</v>
      </c>
      <c r="B30" s="62">
        <v>93646.42</v>
      </c>
      <c r="C30" s="62"/>
      <c r="D30" s="62">
        <v>130456.56</v>
      </c>
      <c r="E30" s="67" t="s">
        <v>119</v>
      </c>
      <c r="F30" s="62">
        <v>115738.45</v>
      </c>
      <c r="G30" s="62">
        <v>50202.6</v>
      </c>
    </row>
    <row r="31" spans="1:7" ht="42" customHeight="1">
      <c r="A31" s="67" t="s">
        <v>120</v>
      </c>
      <c r="B31" s="62"/>
      <c r="C31" s="62"/>
      <c r="D31" s="62"/>
      <c r="E31" s="67" t="s">
        <v>121</v>
      </c>
      <c r="F31" s="62">
        <v>36332.6</v>
      </c>
      <c r="G31" s="62">
        <v>22894.71</v>
      </c>
    </row>
    <row r="32" spans="1:7" ht="49.5" customHeight="1">
      <c r="A32" s="67" t="s">
        <v>122</v>
      </c>
      <c r="B32" s="62"/>
      <c r="C32" s="62"/>
      <c r="D32" s="62"/>
      <c r="E32" s="67" t="s">
        <v>123</v>
      </c>
      <c r="F32" s="62"/>
      <c r="G32" s="62"/>
    </row>
    <row r="33" spans="1:7" ht="21" customHeight="1">
      <c r="A33" s="67" t="s">
        <v>124</v>
      </c>
      <c r="B33" s="62">
        <v>12225.76</v>
      </c>
      <c r="C33" s="62"/>
      <c r="D33" s="62">
        <v>2787.26</v>
      </c>
      <c r="E33" s="67" t="s">
        <v>125</v>
      </c>
      <c r="F33" s="62"/>
      <c r="G33" s="62"/>
    </row>
    <row r="34" spans="1:7" ht="22.5" customHeight="1">
      <c r="A34" s="68"/>
      <c r="B34" s="63"/>
      <c r="C34" s="63"/>
      <c r="D34" s="63"/>
      <c r="E34" s="68"/>
      <c r="F34" s="63"/>
      <c r="G34" s="63"/>
    </row>
    <row r="35" spans="1:7" ht="28.5" customHeight="1">
      <c r="A35" s="65" t="s">
        <v>126</v>
      </c>
      <c r="B35" s="62">
        <f>SUM(B36:C40)</f>
        <v>1054963.64</v>
      </c>
      <c r="C35" s="62"/>
      <c r="D35" s="62">
        <f>SUM(D36:D40)</f>
        <v>836986.74</v>
      </c>
      <c r="E35" s="65" t="s">
        <v>127</v>
      </c>
      <c r="F35" s="62">
        <f>F36+F37</f>
        <v>73053.24</v>
      </c>
      <c r="G35" s="62">
        <f>SUM(G36:G37)</f>
        <v>72464.09</v>
      </c>
    </row>
    <row r="36" spans="1:7" ht="28.5" customHeight="1">
      <c r="A36" s="67" t="s">
        <v>128</v>
      </c>
      <c r="B36" s="134">
        <v>633599.69</v>
      </c>
      <c r="C36" s="134"/>
      <c r="D36" s="62">
        <v>552169.73</v>
      </c>
      <c r="E36" s="67" t="s">
        <v>129</v>
      </c>
      <c r="F36" s="62">
        <v>73053.24</v>
      </c>
      <c r="G36" s="62">
        <v>72464.09</v>
      </c>
    </row>
    <row r="37" spans="1:7" ht="29.25" customHeight="1">
      <c r="A37" s="67" t="s">
        <v>130</v>
      </c>
      <c r="B37" s="134">
        <v>313864.38</v>
      </c>
      <c r="C37" s="134"/>
      <c r="D37" s="62">
        <v>203008.31</v>
      </c>
      <c r="E37" s="67" t="s">
        <v>131</v>
      </c>
      <c r="F37" s="62"/>
      <c r="G37" s="62"/>
    </row>
    <row r="38" spans="1:7" ht="42.75" customHeight="1">
      <c r="A38" s="67" t="s">
        <v>132</v>
      </c>
      <c r="B38" s="134"/>
      <c r="C38" s="134"/>
      <c r="D38" s="62"/>
      <c r="E38" s="65" t="s">
        <v>133</v>
      </c>
      <c r="F38" s="64">
        <f>SUM(F39:F40)</f>
        <v>116706.18</v>
      </c>
      <c r="G38" s="64">
        <f>SUM(G39:G40)</f>
        <v>79370.63</v>
      </c>
    </row>
    <row r="39" spans="1:7" ht="45" customHeight="1">
      <c r="A39" s="67" t="s">
        <v>134</v>
      </c>
      <c r="B39" s="134">
        <v>107499.57</v>
      </c>
      <c r="C39" s="134"/>
      <c r="D39" s="62">
        <v>81808.7</v>
      </c>
      <c r="E39" s="65" t="s">
        <v>135</v>
      </c>
      <c r="F39" s="62"/>
      <c r="G39" s="62"/>
    </row>
    <row r="40" spans="1:7" ht="67.5" customHeight="1">
      <c r="A40" s="67" t="s">
        <v>136</v>
      </c>
      <c r="B40" s="134"/>
      <c r="C40" s="134"/>
      <c r="D40" s="62"/>
      <c r="E40" s="65" t="s">
        <v>137</v>
      </c>
      <c r="F40" s="62">
        <v>116706.18</v>
      </c>
      <c r="G40" s="62">
        <v>79370.63</v>
      </c>
    </row>
    <row r="41" spans="1:7" ht="12.75">
      <c r="A41" s="65" t="s">
        <v>138</v>
      </c>
      <c r="B41" s="134">
        <f>SUM(B42:C44)</f>
        <v>216232.33000000002</v>
      </c>
      <c r="C41" s="134"/>
      <c r="D41" s="62">
        <f>SUM(D42:D44)</f>
        <v>307648.39</v>
      </c>
      <c r="E41" s="65" t="s">
        <v>139</v>
      </c>
      <c r="F41" s="64"/>
      <c r="G41" s="64"/>
    </row>
    <row r="42" spans="1:7" ht="27.75" customHeight="1">
      <c r="A42" s="67" t="s">
        <v>140</v>
      </c>
      <c r="B42" s="134">
        <v>2454.16</v>
      </c>
      <c r="C42" s="134"/>
      <c r="D42" s="62">
        <v>990.37</v>
      </c>
      <c r="E42" s="67"/>
      <c r="F42" s="62"/>
      <c r="G42" s="62"/>
    </row>
    <row r="43" spans="1:7" ht="45" customHeight="1">
      <c r="A43" s="67" t="s">
        <v>141</v>
      </c>
      <c r="B43" s="134">
        <v>213778.17</v>
      </c>
      <c r="C43" s="134"/>
      <c r="D43" s="62">
        <v>306658.02</v>
      </c>
      <c r="E43" s="67"/>
      <c r="F43" s="62"/>
      <c r="G43" s="62"/>
    </row>
    <row r="44" spans="1:7" ht="30" customHeight="1">
      <c r="A44" s="67" t="s">
        <v>142</v>
      </c>
      <c r="B44" s="134"/>
      <c r="C44" s="134"/>
      <c r="D44" s="62"/>
      <c r="E44" s="67"/>
      <c r="F44" s="62"/>
      <c r="G44" s="62"/>
    </row>
    <row r="45" spans="1:7" ht="21">
      <c r="A45" s="65" t="s">
        <v>143</v>
      </c>
      <c r="B45" s="134"/>
      <c r="C45" s="134"/>
      <c r="D45" s="62"/>
      <c r="E45" s="67"/>
      <c r="F45" s="62"/>
      <c r="G45" s="62"/>
    </row>
    <row r="46" spans="1:7" ht="32.25" customHeight="1">
      <c r="A46" s="65" t="s">
        <v>144</v>
      </c>
      <c r="B46" s="134">
        <v>2509.76</v>
      </c>
      <c r="C46" s="134"/>
      <c r="D46" s="62">
        <v>2020.34</v>
      </c>
      <c r="E46" s="67"/>
      <c r="F46" s="62"/>
      <c r="G46" s="62"/>
    </row>
    <row r="47" spans="1:7" ht="17.25" customHeight="1">
      <c r="A47" s="65" t="s">
        <v>145</v>
      </c>
      <c r="B47" s="125"/>
      <c r="C47" s="125"/>
      <c r="D47" s="62"/>
      <c r="E47" s="67"/>
      <c r="F47" s="62"/>
      <c r="G47" s="62"/>
    </row>
    <row r="48" spans="1:7" ht="12.75">
      <c r="A48" s="69"/>
      <c r="B48" s="134"/>
      <c r="C48" s="134"/>
      <c r="D48" s="62"/>
      <c r="E48" s="67"/>
      <c r="F48" s="62"/>
      <c r="G48" s="62"/>
    </row>
    <row r="49" spans="1:7" ht="18" customHeight="1">
      <c r="A49" s="60" t="s">
        <v>146</v>
      </c>
      <c r="B49" s="125">
        <f>B11+B28+B47</f>
        <v>37252231.849999994</v>
      </c>
      <c r="C49" s="125"/>
      <c r="D49" s="64">
        <f>D11+D28+D47</f>
        <v>22371621.11</v>
      </c>
      <c r="E49" s="60" t="s">
        <v>147</v>
      </c>
      <c r="F49" s="64">
        <f>F11+F24+F38+F41+F23+F20</f>
        <v>37252231.85</v>
      </c>
      <c r="G49" s="64">
        <f>G11+G20+G23+G24+G38+G41</f>
        <v>22371621.11</v>
      </c>
    </row>
    <row r="50" spans="1:5" ht="12.75">
      <c r="A50" s="54"/>
      <c r="E50" s="53"/>
    </row>
    <row r="51" ht="12.75">
      <c r="A51" s="54" t="s">
        <v>153</v>
      </c>
    </row>
    <row r="52" ht="12.75">
      <c r="A52" s="55" t="s">
        <v>154</v>
      </c>
    </row>
    <row r="53" ht="12.75">
      <c r="A53" s="54" t="s">
        <v>155</v>
      </c>
    </row>
    <row r="54" ht="12.75">
      <c r="A54" s="61" t="s">
        <v>197</v>
      </c>
    </row>
    <row r="55" ht="12.75">
      <c r="A55" s="57" t="s">
        <v>198</v>
      </c>
    </row>
    <row r="56" ht="12.75">
      <c r="A56" s="57" t="s">
        <v>209</v>
      </c>
    </row>
    <row r="57" ht="12.75">
      <c r="A57" s="56"/>
    </row>
    <row r="58" ht="12.75">
      <c r="A58" s="57"/>
    </row>
    <row r="59" spans="1:4" ht="12.75">
      <c r="A59" s="57"/>
      <c r="D59" t="s">
        <v>201</v>
      </c>
    </row>
    <row r="60" spans="1:6" ht="12.75">
      <c r="A60" s="53" t="s">
        <v>156</v>
      </c>
      <c r="D60" t="s">
        <v>157</v>
      </c>
      <c r="F60" t="s">
        <v>158</v>
      </c>
    </row>
    <row r="61" spans="1:6" ht="12.75">
      <c r="A61" s="53" t="s">
        <v>159</v>
      </c>
      <c r="D61" t="s">
        <v>160</v>
      </c>
      <c r="F61" t="s">
        <v>161</v>
      </c>
    </row>
    <row r="62" ht="12.75">
      <c r="A62" s="53"/>
    </row>
  </sheetData>
  <sheetProtection/>
  <mergeCells count="35">
    <mergeCell ref="A9:A10"/>
    <mergeCell ref="F3:G3"/>
    <mergeCell ref="A7:B7"/>
    <mergeCell ref="F1:G1"/>
    <mergeCell ref="F2:G2"/>
    <mergeCell ref="F5:G5"/>
    <mergeCell ref="D6:E6"/>
    <mergeCell ref="B37:C37"/>
    <mergeCell ref="B38:C38"/>
    <mergeCell ref="B36:C36"/>
    <mergeCell ref="F6:G6"/>
    <mergeCell ref="D9:D10"/>
    <mergeCell ref="E9:E10"/>
    <mergeCell ref="F9:F10"/>
    <mergeCell ref="G9:G10"/>
    <mergeCell ref="A6:B6"/>
    <mergeCell ref="C7:E7"/>
    <mergeCell ref="B45:C45"/>
    <mergeCell ref="B46:C46"/>
    <mergeCell ref="B43:C43"/>
    <mergeCell ref="B44:C44"/>
    <mergeCell ref="B41:C41"/>
    <mergeCell ref="B42:C42"/>
    <mergeCell ref="B39:C39"/>
    <mergeCell ref="B40:C40"/>
    <mergeCell ref="B49:C49"/>
    <mergeCell ref="B9:B10"/>
    <mergeCell ref="A1:B2"/>
    <mergeCell ref="D1:E1"/>
    <mergeCell ref="D2:E2"/>
    <mergeCell ref="D5:E5"/>
    <mergeCell ref="D3:E3"/>
    <mergeCell ref="D4:E4"/>
    <mergeCell ref="B47:C47"/>
    <mergeCell ref="B48:C48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4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12.57421875" style="0" customWidth="1"/>
    <col min="5" max="5" width="11.7109375" style="0" customWidth="1"/>
    <col min="6" max="6" width="9.7109375" style="0" customWidth="1"/>
    <col min="7" max="7" width="13.00390625" style="0" customWidth="1"/>
  </cols>
  <sheetData>
    <row r="2" spans="1:1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.75">
      <c r="A4" s="115" t="s">
        <v>190</v>
      </c>
      <c r="B4" s="115"/>
      <c r="C4" s="115"/>
      <c r="D4" s="115"/>
      <c r="E4" s="115"/>
      <c r="F4" s="115"/>
      <c r="G4" s="115"/>
      <c r="H4" s="115"/>
      <c r="I4" s="115"/>
      <c r="J4" s="78"/>
      <c r="K4" s="78"/>
    </row>
    <row r="5" spans="1:11" ht="15.75">
      <c r="A5" s="115" t="s">
        <v>234</v>
      </c>
      <c r="B5" s="115"/>
      <c r="C5" s="115"/>
      <c r="D5" s="115"/>
      <c r="E5" s="115"/>
      <c r="F5" s="115"/>
      <c r="G5" s="115"/>
      <c r="H5" s="115"/>
      <c r="I5" s="115"/>
      <c r="J5" s="78"/>
      <c r="K5" s="78"/>
    </row>
    <row r="6" spans="1:11" ht="15.75">
      <c r="A6" s="115" t="s">
        <v>35</v>
      </c>
      <c r="B6" s="115"/>
      <c r="C6" s="115"/>
      <c r="D6" s="115"/>
      <c r="E6" s="115"/>
      <c r="F6" s="115"/>
      <c r="G6" s="115"/>
      <c r="H6" s="115"/>
      <c r="I6" s="115"/>
      <c r="J6" s="78"/>
      <c r="K6" s="78"/>
    </row>
    <row r="7" spans="1:11" ht="15">
      <c r="A7" s="158"/>
      <c r="B7" s="158"/>
      <c r="C7" s="158"/>
      <c r="D7" s="158"/>
      <c r="E7" s="158"/>
      <c r="F7" s="158"/>
      <c r="G7" s="158"/>
      <c r="H7" s="158"/>
      <c r="I7" s="158"/>
      <c r="J7" s="78"/>
      <c r="K7" s="78"/>
    </row>
    <row r="8" spans="1:11" ht="15">
      <c r="A8" s="92"/>
      <c r="B8" s="92"/>
      <c r="C8" s="92"/>
      <c r="D8" s="92"/>
      <c r="E8" s="92"/>
      <c r="F8" s="92"/>
      <c r="G8" s="92"/>
      <c r="H8" s="92"/>
      <c r="I8" s="92"/>
      <c r="J8" s="78"/>
      <c r="K8" s="78"/>
    </row>
    <row r="9" spans="1:11" ht="1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5">
      <c r="A10" s="88"/>
      <c r="B10" s="88"/>
      <c r="C10" s="88"/>
      <c r="D10" s="88"/>
      <c r="E10" s="88"/>
      <c r="F10" s="159" t="s">
        <v>191</v>
      </c>
      <c r="G10" s="160"/>
      <c r="H10" s="88"/>
      <c r="I10" s="88"/>
      <c r="J10" s="78"/>
      <c r="K10" s="78"/>
    </row>
    <row r="11" spans="1:11" ht="15">
      <c r="A11" s="91" t="s">
        <v>65</v>
      </c>
      <c r="B11" s="91" t="s">
        <v>66</v>
      </c>
      <c r="C11" s="112" t="s">
        <v>3</v>
      </c>
      <c r="D11" s="112"/>
      <c r="E11" s="112"/>
      <c r="F11" s="112" t="s">
        <v>192</v>
      </c>
      <c r="G11" s="112"/>
      <c r="H11" s="112" t="s">
        <v>69</v>
      </c>
      <c r="I11" s="112"/>
      <c r="J11" s="78"/>
      <c r="K11" s="78"/>
    </row>
    <row r="12" spans="1:11" ht="15.75">
      <c r="A12" s="90"/>
      <c r="B12" s="90"/>
      <c r="C12" s="90"/>
      <c r="D12" s="90"/>
      <c r="E12" s="90"/>
      <c r="F12" s="153" t="s">
        <v>301</v>
      </c>
      <c r="G12" s="154"/>
      <c r="H12" s="90"/>
      <c r="I12" s="90"/>
      <c r="J12" s="78"/>
      <c r="K12" s="78"/>
    </row>
    <row r="13" spans="1:11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15">
      <c r="A14" s="93">
        <v>900</v>
      </c>
      <c r="B14" s="93">
        <v>90002</v>
      </c>
      <c r="C14" s="93" t="s">
        <v>70</v>
      </c>
      <c r="D14" s="93"/>
      <c r="E14" s="93"/>
      <c r="F14" s="93"/>
      <c r="G14" s="93"/>
      <c r="H14" s="93"/>
      <c r="I14" s="93"/>
      <c r="J14" s="78"/>
      <c r="K14" s="78"/>
    </row>
    <row r="15" spans="1:11" ht="15">
      <c r="A15" s="93"/>
      <c r="B15" s="93"/>
      <c r="C15" s="94" t="s">
        <v>222</v>
      </c>
      <c r="D15" s="93"/>
      <c r="E15" s="93"/>
      <c r="F15" s="93"/>
      <c r="G15" s="93"/>
      <c r="H15" s="93"/>
      <c r="I15" s="93"/>
      <c r="J15" s="78"/>
      <c r="K15" s="78"/>
    </row>
    <row r="16" spans="1:11" ht="15">
      <c r="A16" s="93"/>
      <c r="B16" s="93"/>
      <c r="C16" s="93" t="s">
        <v>223</v>
      </c>
      <c r="D16" s="93"/>
      <c r="E16" s="93"/>
      <c r="F16" s="93"/>
      <c r="G16" s="93"/>
      <c r="H16" s="93"/>
      <c r="I16" s="93"/>
      <c r="J16" s="78"/>
      <c r="K16" s="78"/>
    </row>
    <row r="17" spans="1:11" ht="15">
      <c r="A17" s="93"/>
      <c r="B17" s="93"/>
      <c r="C17" s="93" t="s">
        <v>224</v>
      </c>
      <c r="D17" s="93"/>
      <c r="E17" s="93"/>
      <c r="F17" s="155">
        <v>42786.43</v>
      </c>
      <c r="G17" s="155"/>
      <c r="H17" s="155">
        <v>42786.43</v>
      </c>
      <c r="I17" s="155"/>
      <c r="J17" s="78"/>
      <c r="K17" s="78"/>
    </row>
    <row r="18" spans="1:11" ht="15">
      <c r="A18" s="93"/>
      <c r="B18" s="93"/>
      <c r="C18" s="95" t="s">
        <v>235</v>
      </c>
      <c r="D18" s="93"/>
      <c r="E18" s="93"/>
      <c r="F18" s="93"/>
      <c r="G18" s="96"/>
      <c r="H18" s="93"/>
      <c r="I18" s="96"/>
      <c r="J18" s="78"/>
      <c r="K18" s="78"/>
    </row>
    <row r="19" spans="1:11" ht="15">
      <c r="A19" s="93"/>
      <c r="B19" s="93"/>
      <c r="C19" s="93" t="s">
        <v>236</v>
      </c>
      <c r="D19" s="93"/>
      <c r="E19" s="93"/>
      <c r="F19" s="93"/>
      <c r="G19" s="96">
        <v>4440</v>
      </c>
      <c r="H19" s="96"/>
      <c r="I19" s="96">
        <v>4440</v>
      </c>
      <c r="J19" s="78"/>
      <c r="K19" s="78"/>
    </row>
    <row r="20" spans="1:11" ht="15">
      <c r="A20" s="93"/>
      <c r="B20" s="93"/>
      <c r="C20" s="97" t="s">
        <v>237</v>
      </c>
      <c r="D20" s="97"/>
      <c r="E20" s="97"/>
      <c r="F20" s="93"/>
      <c r="G20" s="93"/>
      <c r="H20" s="93"/>
      <c r="I20" s="93"/>
      <c r="J20" s="78"/>
      <c r="K20" s="78"/>
    </row>
    <row r="21" spans="1:11" ht="15">
      <c r="A21" s="93">
        <v>900</v>
      </c>
      <c r="B21" s="93">
        <v>90017</v>
      </c>
      <c r="C21" s="93" t="s">
        <v>238</v>
      </c>
      <c r="D21" s="93"/>
      <c r="E21" s="93"/>
      <c r="F21" s="93"/>
      <c r="G21" s="93"/>
      <c r="H21" s="93"/>
      <c r="I21" s="93"/>
      <c r="J21" s="78"/>
      <c r="K21" s="78"/>
    </row>
    <row r="22" spans="1:11" ht="15">
      <c r="A22" s="93"/>
      <c r="B22" s="93"/>
      <c r="C22" s="93" t="s">
        <v>239</v>
      </c>
      <c r="D22" s="93"/>
      <c r="E22" s="93"/>
      <c r="F22" s="93"/>
      <c r="G22" s="96">
        <v>96616.56</v>
      </c>
      <c r="H22" s="93"/>
      <c r="I22" s="93">
        <v>96616.56</v>
      </c>
      <c r="J22" s="78"/>
      <c r="K22" s="78"/>
    </row>
    <row r="23" spans="1:11" ht="15">
      <c r="A23" s="93"/>
      <c r="B23" s="93"/>
      <c r="C23" s="94"/>
      <c r="D23" s="93"/>
      <c r="E23" s="93"/>
      <c r="F23" s="93"/>
      <c r="G23" s="93"/>
      <c r="H23" s="93"/>
      <c r="I23" s="93"/>
      <c r="J23" s="78"/>
      <c r="K23" s="78"/>
    </row>
    <row r="24" spans="1:11" ht="15">
      <c r="A24" s="93"/>
      <c r="B24" s="93"/>
      <c r="C24" s="93"/>
      <c r="D24" s="93"/>
      <c r="E24" s="93"/>
      <c r="F24" s="93"/>
      <c r="G24" s="93"/>
      <c r="H24" s="93"/>
      <c r="I24" s="93"/>
      <c r="J24" s="78"/>
      <c r="K24" s="78"/>
    </row>
    <row r="25" spans="1:11" ht="15">
      <c r="A25" s="93"/>
      <c r="B25" s="93"/>
      <c r="C25" s="93"/>
      <c r="D25" s="93"/>
      <c r="E25" s="93"/>
      <c r="F25" s="155"/>
      <c r="G25" s="155"/>
      <c r="H25" s="155"/>
      <c r="I25" s="155"/>
      <c r="J25" s="78"/>
      <c r="K25" s="78"/>
    </row>
    <row r="26" spans="1:11" ht="15">
      <c r="A26" s="93"/>
      <c r="B26" s="93"/>
      <c r="C26" s="94"/>
      <c r="E26" s="93"/>
      <c r="F26" s="93"/>
      <c r="G26" s="96"/>
      <c r="H26" s="93"/>
      <c r="I26" s="96"/>
      <c r="J26" s="78"/>
      <c r="K26" s="78"/>
    </row>
    <row r="27" spans="1:11" ht="15">
      <c r="A27" s="93"/>
      <c r="B27" s="93"/>
      <c r="C27" s="93"/>
      <c r="E27" s="93"/>
      <c r="F27" s="93"/>
      <c r="G27" s="96"/>
      <c r="H27" s="96"/>
      <c r="I27" s="96"/>
      <c r="J27" s="78"/>
      <c r="K27" s="78"/>
    </row>
    <row r="28" spans="1:11" ht="15">
      <c r="A28" s="93"/>
      <c r="B28" s="93"/>
      <c r="C28" s="97"/>
      <c r="D28" s="93"/>
      <c r="E28" s="93"/>
      <c r="F28" s="93"/>
      <c r="G28" s="93"/>
      <c r="H28" s="93"/>
      <c r="I28" s="93"/>
      <c r="J28" s="78"/>
      <c r="K28" s="78"/>
    </row>
    <row r="29" spans="1:11" ht="15">
      <c r="A29" s="88"/>
      <c r="B29" s="88"/>
      <c r="C29" s="98"/>
      <c r="D29" s="98"/>
      <c r="E29" s="98"/>
      <c r="F29" s="99"/>
      <c r="G29" s="99"/>
      <c r="H29" s="99"/>
      <c r="I29" s="99"/>
      <c r="J29" s="78"/>
      <c r="K29" s="78"/>
    </row>
    <row r="30" spans="1:11" ht="15">
      <c r="A30" s="89"/>
      <c r="B30" s="89"/>
      <c r="C30" s="30" t="s">
        <v>30</v>
      </c>
      <c r="D30" s="100"/>
      <c r="E30" s="100"/>
      <c r="F30" s="101"/>
      <c r="G30" s="101">
        <f>SUM(F13:G27)</f>
        <v>143842.99</v>
      </c>
      <c r="H30" s="156">
        <f>SUM(H13:I27)</f>
        <v>143842.99</v>
      </c>
      <c r="I30" s="157"/>
      <c r="J30" s="78"/>
      <c r="K30" s="78"/>
    </row>
    <row r="31" spans="1:11" ht="15">
      <c r="A31" s="90"/>
      <c r="B31" s="90"/>
      <c r="C31" s="102"/>
      <c r="D31" s="102"/>
      <c r="E31" s="102"/>
      <c r="F31" s="90"/>
      <c r="G31" s="90"/>
      <c r="H31" s="90"/>
      <c r="I31" s="90"/>
      <c r="J31" s="78"/>
      <c r="K31" s="78"/>
    </row>
    <row r="32" spans="1:11" ht="15">
      <c r="A32" s="78"/>
      <c r="B32" s="78"/>
      <c r="C32" s="94"/>
      <c r="D32" s="94"/>
      <c r="E32" s="94"/>
      <c r="F32" s="78"/>
      <c r="G32" s="78"/>
      <c r="H32" s="78"/>
      <c r="I32" s="78"/>
      <c r="J32" s="78"/>
      <c r="K32" s="78"/>
    </row>
    <row r="33" spans="1:11" ht="15">
      <c r="A33" s="78"/>
      <c r="B33" s="78"/>
      <c r="C33" s="94" t="s">
        <v>240</v>
      </c>
      <c r="D33" s="94"/>
      <c r="E33" s="94"/>
      <c r="F33" s="78"/>
      <c r="G33" s="78"/>
      <c r="H33" s="78"/>
      <c r="I33" s="78"/>
      <c r="J33" s="78"/>
      <c r="K33" s="78"/>
    </row>
    <row r="34" spans="1:11" ht="15">
      <c r="A34" s="78"/>
      <c r="B34" s="78"/>
      <c r="C34" s="23"/>
      <c r="D34" s="94"/>
      <c r="E34" s="94"/>
      <c r="F34" s="78"/>
      <c r="G34" s="78"/>
      <c r="H34" s="78"/>
      <c r="I34" s="78"/>
      <c r="J34" s="78"/>
      <c r="K34" s="78"/>
    </row>
    <row r="35" spans="1:11" ht="15">
      <c r="A35" s="78"/>
      <c r="B35" s="78"/>
      <c r="C35" s="94"/>
      <c r="D35" s="94"/>
      <c r="E35" s="94"/>
      <c r="F35" s="78"/>
      <c r="G35" s="78"/>
      <c r="H35" s="78"/>
      <c r="I35" s="78"/>
      <c r="J35" s="78"/>
      <c r="K35" s="78"/>
    </row>
    <row r="36" spans="1:11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ht="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1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ht="1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11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1:11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1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ht="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1:11" ht="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ht="1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 ht="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 ht="1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1" ht="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1:11" ht="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ht="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ht="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1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ht="1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1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1:11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1:11" ht="1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1:11" ht="1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1:11" ht="1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ht="1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1:11" ht="1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ht="1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1" ht="1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1:11" ht="1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1:11" ht="1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ht="1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1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ht="1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ht="1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1:11" ht="1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ht="1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1:11" ht="1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1" ht="1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1" ht="1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1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1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1" ht="1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1:11" ht="1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1:11" ht="1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1:11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ht="1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1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1:11" ht="1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ht="1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1" ht="1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1" ht="1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1:11" ht="1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1:11" ht="1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1" ht="1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1" ht="1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1" ht="1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1" ht="1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1" ht="1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ht="1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</row>
    <row r="125" spans="1:11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1:11" ht="1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1:11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1:11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1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1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1:11" ht="1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1" ht="1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1:11" ht="1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 ht="1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1" ht="1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ht="1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1" ht="1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1" ht="1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ht="1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ht="1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1" ht="1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ht="1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1:11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1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</row>
    <row r="146" spans="1:11" ht="1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</row>
    <row r="148" spans="1:11" ht="1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1" ht="1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1" ht="1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1" ht="1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1:11" ht="1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1:11" ht="1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1" ht="1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1" ht="1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ht="1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1" ht="1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1:11" ht="1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1:11" ht="1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</row>
    <row r="160" spans="1:11" ht="1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</row>
    <row r="161" spans="1:11" ht="1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</row>
    <row r="162" spans="1:11" ht="1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</row>
    <row r="163" spans="1:11" ht="1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</row>
    <row r="164" spans="1:11" ht="1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1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1:11" ht="1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1" ht="1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1:11" ht="1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1" ht="1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1" ht="1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1:11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1:11" ht="1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ht="1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ht="1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</row>
    <row r="175" spans="1:11" ht="1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ht="1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</row>
    <row r="177" spans="1:11" ht="1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1" ht="1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1" ht="1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1" ht="1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1:11" ht="1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</row>
    <row r="182" spans="1:11" ht="1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1" ht="1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1" ht="1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</row>
    <row r="185" spans="1:11" ht="1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ht="1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</row>
    <row r="187" spans="1:11" ht="1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</row>
    <row r="188" spans="1:11" ht="1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</row>
    <row r="189" spans="1:11" ht="1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</row>
    <row r="190" spans="1:11" ht="1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</row>
    <row r="191" spans="1:11" ht="1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</row>
    <row r="192" spans="1:11" ht="1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1" ht="1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</row>
    <row r="194" spans="1:11" ht="1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</row>
  </sheetData>
  <sheetProtection/>
  <mergeCells count="14">
    <mergeCell ref="H30:I30"/>
    <mergeCell ref="A4:I4"/>
    <mergeCell ref="A5:I5"/>
    <mergeCell ref="A6:I6"/>
    <mergeCell ref="A7:I7"/>
    <mergeCell ref="F10:G10"/>
    <mergeCell ref="C11:E11"/>
    <mergeCell ref="F11:G11"/>
    <mergeCell ref="H11:I11"/>
    <mergeCell ref="F12:G12"/>
    <mergeCell ref="F17:G17"/>
    <mergeCell ref="H17:I17"/>
    <mergeCell ref="F25:G25"/>
    <mergeCell ref="H25:I2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7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9.7109375" style="0" bestFit="1" customWidth="1"/>
    <col min="6" max="6" width="20.8515625" style="0" customWidth="1"/>
    <col min="7" max="7" width="12.421875" style="0" customWidth="1"/>
    <col min="8" max="8" width="12.00390625" style="0" customWidth="1"/>
  </cols>
  <sheetData>
    <row r="4" spans="1:9" ht="15">
      <c r="A4" s="116" t="s">
        <v>284</v>
      </c>
      <c r="B4" s="116"/>
      <c r="C4" s="116"/>
      <c r="D4" s="116"/>
      <c r="E4" s="116"/>
      <c r="F4" s="116"/>
      <c r="G4" s="116"/>
      <c r="H4" s="116"/>
      <c r="I4" s="39"/>
    </row>
    <row r="6" spans="1:9" ht="15">
      <c r="A6" s="116" t="s">
        <v>285</v>
      </c>
      <c r="B6" s="116"/>
      <c r="C6" s="116"/>
      <c r="D6" s="116"/>
      <c r="E6" s="116"/>
      <c r="F6" s="116"/>
      <c r="G6" s="116"/>
      <c r="H6" s="116"/>
      <c r="I6" s="39"/>
    </row>
    <row r="8" spans="1:9" ht="15">
      <c r="A8" s="116" t="s">
        <v>35</v>
      </c>
      <c r="B8" s="116"/>
      <c r="C8" s="116"/>
      <c r="D8" s="116"/>
      <c r="E8" s="116"/>
      <c r="F8" s="116"/>
      <c r="G8" s="116"/>
      <c r="H8" s="116"/>
      <c r="I8" s="39"/>
    </row>
    <row r="10" spans="1:9" ht="15">
      <c r="A10" s="116" t="s">
        <v>286</v>
      </c>
      <c r="B10" s="116"/>
      <c r="C10" s="116"/>
      <c r="D10" s="116"/>
      <c r="E10" s="116"/>
      <c r="F10" s="116"/>
      <c r="G10" s="116"/>
      <c r="H10" s="116"/>
      <c r="I10" s="39"/>
    </row>
    <row r="13" spans="1:9" ht="12.75">
      <c r="A13" s="12"/>
      <c r="B13" s="12"/>
      <c r="C13" s="12"/>
      <c r="D13" s="12"/>
      <c r="E13" s="12"/>
      <c r="F13" s="12"/>
      <c r="G13" s="119" t="s">
        <v>67</v>
      </c>
      <c r="H13" s="119"/>
      <c r="I13" s="8"/>
    </row>
    <row r="14" spans="1:9" ht="12.75">
      <c r="A14" s="34"/>
      <c r="B14" s="35"/>
      <c r="C14" s="114" t="s">
        <v>3</v>
      </c>
      <c r="D14" s="114"/>
      <c r="E14" s="114"/>
      <c r="F14" s="114"/>
      <c r="G14" s="34" t="s">
        <v>68</v>
      </c>
      <c r="H14" s="34" t="s">
        <v>69</v>
      </c>
      <c r="I14" s="8"/>
    </row>
    <row r="15" spans="1:9" ht="12.75">
      <c r="A15" s="13"/>
      <c r="B15" s="13"/>
      <c r="C15" s="13"/>
      <c r="D15" s="13"/>
      <c r="E15" s="13"/>
      <c r="F15" s="13"/>
      <c r="G15" s="13"/>
      <c r="H15" s="13"/>
      <c r="I15" s="8"/>
    </row>
    <row r="17" spans="1:8" ht="12.75">
      <c r="A17" s="21"/>
      <c r="B17" s="21"/>
      <c r="C17" s="21" t="s">
        <v>287</v>
      </c>
      <c r="D17" s="21"/>
      <c r="E17" s="21"/>
      <c r="F17" s="21"/>
      <c r="G17" s="21"/>
      <c r="H17" s="21"/>
    </row>
    <row r="18" spans="3:8" ht="12.75">
      <c r="C18" s="23" t="s">
        <v>288</v>
      </c>
      <c r="D18" s="21"/>
      <c r="E18" s="21"/>
      <c r="F18" s="21"/>
      <c r="G18" s="107">
        <v>1581000</v>
      </c>
      <c r="H18" s="107">
        <v>881000</v>
      </c>
    </row>
    <row r="20" spans="3:8" ht="12.75">
      <c r="C20" s="21" t="s">
        <v>289</v>
      </c>
      <c r="D20" s="21"/>
      <c r="E20" s="21"/>
      <c r="F20" s="21"/>
      <c r="G20" s="107">
        <v>54000</v>
      </c>
      <c r="H20" s="107">
        <v>54000</v>
      </c>
    </row>
    <row r="21" spans="1:8" ht="12.75">
      <c r="A21" s="21"/>
      <c r="B21" s="21"/>
      <c r="C21" s="23"/>
      <c r="D21" s="23"/>
      <c r="E21" s="23"/>
      <c r="F21" s="23"/>
      <c r="G21" s="107"/>
      <c r="H21" s="107"/>
    </row>
    <row r="22" spans="3:8" ht="12.75">
      <c r="C22" s="23" t="s">
        <v>290</v>
      </c>
      <c r="D22" s="23"/>
      <c r="E22" s="23"/>
      <c r="F22" s="23"/>
      <c r="G22" s="107">
        <v>44000</v>
      </c>
      <c r="H22" s="107">
        <v>44000</v>
      </c>
    </row>
    <row r="23" spans="3:8" ht="12.75">
      <c r="C23" s="3"/>
      <c r="D23" s="3"/>
      <c r="E23" s="3"/>
      <c r="F23" s="3"/>
      <c r="G23" s="36"/>
      <c r="H23" s="17"/>
    </row>
    <row r="24" spans="3:8" ht="12.75">
      <c r="C24" s="3"/>
      <c r="D24" s="3"/>
      <c r="E24" s="3"/>
      <c r="F24" s="3"/>
      <c r="G24" s="36"/>
      <c r="H24" s="17"/>
    </row>
    <row r="25" spans="3:8" ht="12.75">
      <c r="C25" s="3"/>
      <c r="D25" s="3"/>
      <c r="E25" s="3"/>
      <c r="F25" s="3"/>
      <c r="G25" s="36"/>
      <c r="H25" s="17"/>
    </row>
    <row r="26" spans="3:8" ht="12.75">
      <c r="C26" s="94"/>
      <c r="D26" s="3"/>
      <c r="E26" s="3"/>
      <c r="F26" s="3"/>
      <c r="G26" s="36"/>
      <c r="H26" s="17"/>
    </row>
    <row r="27" spans="3:8" ht="12.75">
      <c r="C27" s="94"/>
      <c r="D27" s="3"/>
      <c r="E27" s="3"/>
      <c r="F27" s="3"/>
      <c r="G27" s="36"/>
      <c r="H27" s="17"/>
    </row>
    <row r="28" spans="3:8" ht="12.75">
      <c r="C28" s="94"/>
      <c r="D28" s="3"/>
      <c r="E28" s="3"/>
      <c r="F28" s="3"/>
      <c r="G28" s="36"/>
      <c r="H28" s="17"/>
    </row>
    <row r="29" spans="3:8" ht="12.75">
      <c r="C29" s="3"/>
      <c r="D29" s="3"/>
      <c r="E29" s="3"/>
      <c r="F29" s="3"/>
      <c r="G29" s="36"/>
      <c r="H29" s="36"/>
    </row>
    <row r="30" spans="3:8" ht="12.75">
      <c r="C30" s="3"/>
      <c r="D30" s="3"/>
      <c r="E30" s="3"/>
      <c r="F30" s="3"/>
      <c r="G30" s="36"/>
      <c r="H30" s="36"/>
    </row>
    <row r="31" spans="3:8" ht="12.75">
      <c r="C31" s="3"/>
      <c r="D31" s="3"/>
      <c r="E31" s="3"/>
      <c r="F31" s="3"/>
      <c r="G31" s="36"/>
      <c r="H31" s="36"/>
    </row>
    <row r="32" spans="3:8" ht="12.75">
      <c r="C32" s="3"/>
      <c r="D32" s="3"/>
      <c r="E32" s="3"/>
      <c r="F32" s="3"/>
      <c r="G32" s="36"/>
      <c r="H32" s="36"/>
    </row>
    <row r="33" spans="3:8" ht="12.75">
      <c r="C33" s="3"/>
      <c r="D33" s="3"/>
      <c r="E33" s="3"/>
      <c r="F33" s="3"/>
      <c r="G33" s="36"/>
      <c r="H33" s="36"/>
    </row>
    <row r="34" spans="1:9" ht="12.75">
      <c r="A34" s="12"/>
      <c r="B34" s="12"/>
      <c r="C34" s="25"/>
      <c r="D34" s="25"/>
      <c r="E34" s="25"/>
      <c r="F34" s="25"/>
      <c r="G34" s="37"/>
      <c r="H34" s="37"/>
      <c r="I34" s="8"/>
    </row>
    <row r="35" spans="1:9" ht="12.75">
      <c r="A35" s="8"/>
      <c r="B35" s="8"/>
      <c r="C35" s="30" t="s">
        <v>30</v>
      </c>
      <c r="D35" s="30"/>
      <c r="E35" s="30"/>
      <c r="F35" s="30"/>
      <c r="G35" s="108">
        <f>G22+G20+G18</f>
        <v>1679000</v>
      </c>
      <c r="H35" s="108">
        <f>H22+H20+H18</f>
        <v>979000</v>
      </c>
      <c r="I35" s="8"/>
    </row>
    <row r="36" spans="1:9" ht="12.75">
      <c r="A36" s="13"/>
      <c r="B36" s="13"/>
      <c r="C36" s="28"/>
      <c r="D36" s="28"/>
      <c r="E36" s="28"/>
      <c r="F36" s="28"/>
      <c r="G36" s="38"/>
      <c r="H36" s="38"/>
      <c r="I36" s="8"/>
    </row>
    <row r="37" spans="3:8" ht="12.75">
      <c r="C37" s="3"/>
      <c r="D37" s="3"/>
      <c r="E37" s="3"/>
      <c r="F37" s="3"/>
      <c r="G37" s="36"/>
      <c r="H37" s="36"/>
    </row>
    <row r="38" spans="3:8" ht="12.75">
      <c r="C38" s="94" t="s">
        <v>240</v>
      </c>
      <c r="D38" s="3"/>
      <c r="E38" s="3"/>
      <c r="F38" s="3"/>
      <c r="G38" s="36"/>
      <c r="H38" s="36"/>
    </row>
    <row r="39" spans="3:8" ht="12.75">
      <c r="C39" s="3"/>
      <c r="D39" s="3"/>
      <c r="E39" s="3"/>
      <c r="F39" s="3"/>
      <c r="G39" s="36"/>
      <c r="H39" s="36"/>
    </row>
    <row r="40" spans="3:8" ht="12.75">
      <c r="C40" s="3"/>
      <c r="D40" s="3"/>
      <c r="E40" s="3"/>
      <c r="F40" s="3"/>
      <c r="G40" s="36"/>
      <c r="H40" s="36"/>
    </row>
    <row r="41" spans="3:8" ht="12.75">
      <c r="C41" s="3"/>
      <c r="D41" s="3"/>
      <c r="E41" s="3"/>
      <c r="F41" s="3"/>
      <c r="G41" s="36"/>
      <c r="H41" s="36"/>
    </row>
    <row r="42" spans="3:8" ht="12.75">
      <c r="C42" s="3"/>
      <c r="D42" s="3"/>
      <c r="E42" s="3"/>
      <c r="F42" s="3"/>
      <c r="G42" s="36"/>
      <c r="H42" s="36"/>
    </row>
    <row r="43" spans="3:8" ht="12.75">
      <c r="C43" s="3"/>
      <c r="D43" s="3"/>
      <c r="E43" s="3"/>
      <c r="F43" s="3"/>
      <c r="G43" s="36"/>
      <c r="H43" s="36"/>
    </row>
    <row r="44" spans="3:8" ht="12.75">
      <c r="C44" s="3"/>
      <c r="D44" s="3"/>
      <c r="E44" s="3"/>
      <c r="F44" s="3"/>
      <c r="G44" s="36"/>
      <c r="H44" s="36"/>
    </row>
    <row r="45" spans="7:8" ht="12.75">
      <c r="G45" s="36"/>
      <c r="H45" s="36"/>
    </row>
    <row r="46" spans="7:8" ht="12.75">
      <c r="G46" s="36"/>
      <c r="H46" s="36"/>
    </row>
    <row r="47" ht="12.75">
      <c r="G47" s="36"/>
    </row>
    <row r="48" ht="12.75">
      <c r="G48" s="36"/>
    </row>
    <row r="49" ht="12.75">
      <c r="G49" s="36"/>
    </row>
    <row r="50" ht="12.75">
      <c r="G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</sheetData>
  <sheetProtection/>
  <mergeCells count="6">
    <mergeCell ref="G13:H13"/>
    <mergeCell ref="C14:F14"/>
    <mergeCell ref="A4:H4"/>
    <mergeCell ref="A6:H6"/>
    <mergeCell ref="A8:H8"/>
    <mergeCell ref="A10:H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</cp:lastModifiedBy>
  <cp:lastPrinted>2009-07-20T09:25:30Z</cp:lastPrinted>
  <dcterms:created xsi:type="dcterms:W3CDTF">2006-01-25T11:50:04Z</dcterms:created>
  <dcterms:modified xsi:type="dcterms:W3CDTF">2009-09-18T09:05:29Z</dcterms:modified>
  <cp:category/>
  <cp:version/>
  <cp:contentType/>
  <cp:contentStatus/>
</cp:coreProperties>
</file>