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4_02_dochody" sheetId="1" r:id="rId1"/>
    <sheet name="24_02_wydatki" sheetId="2" r:id="rId2"/>
    <sheet name="24_02_deficyt " sheetId="3" r:id="rId3"/>
    <sheet name="ZałącznikNr7 24_02_" sheetId="4" r:id="rId4"/>
    <sheet name="Załącznik7a 24_02_" sheetId="5" r:id="rId5"/>
  </sheets>
  <externalReferences>
    <externalReference r:id="rId8"/>
  </externalReferences>
  <definedNames>
    <definedName name="a_b" localSheetId="1">'24_02_wydatki'!$8:$9</definedName>
    <definedName name="a_b">'24_02_dochody'!$7:$8</definedName>
    <definedName name="ala" localSheetId="1">'24_02_wydatki'!$8:$9</definedName>
    <definedName name="ala">'24_02_dochody'!$7:$8</definedName>
    <definedName name="_xlnm.Print_Area" localSheetId="2">'24_02_deficyt '!$A$1:$F$26</definedName>
    <definedName name="_xlnm.Print_Area" localSheetId="0">'24_02_dochody'!$A$1:$F$21</definedName>
    <definedName name="_xlnm.Print_Area" localSheetId="1">'24_02_wydatki'!$A$1:$F$22</definedName>
    <definedName name="_xlnm.Print_Area" localSheetId="4">'Załącznik7a 24_02_'!$A$1:$L$20</definedName>
    <definedName name="_xlnm.Print_Area" localSheetId="3">'ZałącznikNr7 24_02_'!$A$1:$J$20</definedName>
    <definedName name="ola">'[1]25_03_dochody'!$8:$9</definedName>
    <definedName name="ss">'[1]25_03_dochody'!$8:$9</definedName>
    <definedName name="_xlnm.Print_Titles" localSheetId="2">'24_02_deficyt '!$9:$10</definedName>
  </definedNames>
  <calcPr fullCalcOnLoad="1"/>
</workbook>
</file>

<file path=xl/sharedStrings.xml><?xml version="1.0" encoding="utf-8"?>
<sst xmlns="http://schemas.openxmlformats.org/spreadsheetml/2006/main" count="147" uniqueCount="94">
  <si>
    <t>Załącznik Nr 1 do uchwały</t>
  </si>
  <si>
    <t>Rady Miejskiej Cieszyna</t>
  </si>
  <si>
    <t xml:space="preserve">Nr </t>
  </si>
  <si>
    <t xml:space="preserve">z dnia </t>
  </si>
  <si>
    <t>Zestawienie zmian w planie dochodów budżetu miasta Cieszyna na 2005 rok:</t>
  </si>
  <si>
    <t>Dz.</t>
  </si>
  <si>
    <t>Rozdział</t>
  </si>
  <si>
    <t>§</t>
  </si>
  <si>
    <t>Klasyfikacja budżetowa</t>
  </si>
  <si>
    <t>Dochody w złotych</t>
  </si>
  <si>
    <t>zmniejszenia</t>
  </si>
  <si>
    <t>zwiększenia</t>
  </si>
  <si>
    <t>TRANSPORT I ŁĄCZNOŚĆ</t>
  </si>
  <si>
    <t>-</t>
  </si>
  <si>
    <t xml:space="preserve">Drogi publiczne gminne </t>
  </si>
  <si>
    <t>2390</t>
  </si>
  <si>
    <t>Wpływy do budżetu ze środków specjalnych</t>
  </si>
  <si>
    <t>RÓŻNE ROZLICZENIA</t>
  </si>
  <si>
    <t>Część oświatowa subwencji ogólnej dla jednostek samorządu terytorialnego</t>
  </si>
  <si>
    <t>2920</t>
  </si>
  <si>
    <t>Subwencje ogólne z budżetu państwa - subwencja oświatowa</t>
  </si>
  <si>
    <t>GOSPODARKA KOMUNALNA I OCHRONA ŚRODOWISKA</t>
  </si>
  <si>
    <t>Gospodarka ściekowa i ochrona wód</t>
  </si>
  <si>
    <t>6260</t>
  </si>
  <si>
    <t>Dotacje otrzymane z funduszy celowych na finansowanie lub dofinansowanie kosztów realizacji inwestycji i zakupów inwestycyjnych jednostek sektora finansów publicznych</t>
  </si>
  <si>
    <t>Wpływy i wydatki związane z gromadzeniem środków z opłat i kar za korzystanie z opłat produktowych</t>
  </si>
  <si>
    <t>0400</t>
  </si>
  <si>
    <t>Wpływy z opłaty produktowej</t>
  </si>
  <si>
    <t>RAZEM</t>
  </si>
  <si>
    <t>Załącznik Nr 2 do uchwały</t>
  </si>
  <si>
    <t>Zestawienie zwiększeń w planie wydatków budżetu miasta Cieszyna na 2005 rok:</t>
  </si>
  <si>
    <t>Zwiększenia wydatków</t>
  </si>
  <si>
    <t>w złotych</t>
  </si>
  <si>
    <t>Drogi publiczne gminne - Miejski Zarząd Dróg</t>
  </si>
  <si>
    <t>Wydatki bieżące</t>
  </si>
  <si>
    <t>Prywatyzacja</t>
  </si>
  <si>
    <t>Wydatki majątkowe</t>
  </si>
  <si>
    <t>6210</t>
  </si>
  <si>
    <t>Dotacje celowe z budżetu na finansowanie lub dofinansowanie kosztów realizacji inwestycji i zakupów inwestycyjnych zakładów budżetowych - Zakład Gospodarki Komunalnej</t>
  </si>
  <si>
    <t>- modernizacja sieci kanalizacji ogólnospławnej w śródmieściu Cieszyna wraz z budową zbiorników wyrównawczych wód deszczowych pierwszej fali zanieczyszczeń i stacją zlewną przy oczyszczalni ścieków</t>
  </si>
  <si>
    <t>4210</t>
  </si>
  <si>
    <t>Załącznik Nr  4 do uchwały</t>
  </si>
  <si>
    <t>z dnia 24 lutego 2005 roku</t>
  </si>
  <si>
    <t>FINANSOWANIE DEFICYTU BUDŻETOWEGO</t>
  </si>
  <si>
    <t>Lp.</t>
  </si>
  <si>
    <t>WYSZCZEGÓLNIENIE</t>
  </si>
  <si>
    <t>PLAN</t>
  </si>
  <si>
    <t xml:space="preserve">1. </t>
  </si>
  <si>
    <t>DOCHODY</t>
  </si>
  <si>
    <t>2.</t>
  </si>
  <si>
    <t>WYDATKI</t>
  </si>
  <si>
    <t>3.</t>
  </si>
  <si>
    <t>WYNIK ( 1 - 2 )</t>
  </si>
  <si>
    <t xml:space="preserve">4. </t>
  </si>
  <si>
    <t>FINANSOWANIE ( 5 - 6 )</t>
  </si>
  <si>
    <t>5.</t>
  </si>
  <si>
    <t>PRZYCHODY OGÓŁEM</t>
  </si>
  <si>
    <t>z tego:</t>
  </si>
  <si>
    <t xml:space="preserve">Kredyty </t>
  </si>
  <si>
    <t xml:space="preserve">Pożyczki </t>
  </si>
  <si>
    <t>Spłacone pożyczki udzielone</t>
  </si>
  <si>
    <t>Środki na pokrycie deficytu - przychody z tytułu innych rozliczeń krajowych ( z lat ubiegłych )</t>
  </si>
  <si>
    <t>6.</t>
  </si>
  <si>
    <t>ROZCHODY OGÓŁEM</t>
  </si>
  <si>
    <t xml:space="preserve">Spłaty kredytów </t>
  </si>
  <si>
    <t>Spłaty pożyczek</t>
  </si>
  <si>
    <t>Pożyczki udzielone</t>
  </si>
  <si>
    <t>Załącznik Nr 3</t>
  </si>
  <si>
    <t>do Uchwały Rady Miejskiej</t>
  </si>
  <si>
    <t>z dnia 24 lutego 2004 r.</t>
  </si>
  <si>
    <t>zmieniający Załącznik Nr 7</t>
  </si>
  <si>
    <t>Nr XXXII/322/04</t>
  </si>
  <si>
    <t>z dnia 29 grudnia 2004 roku</t>
  </si>
  <si>
    <t xml:space="preserve">PLANY PRZYCHODÓW I WYDATKÓW ZAKŁADÓW BUDŻETOWYCH </t>
  </si>
  <si>
    <t xml:space="preserve">NAZWA ZAKŁADU BUDŻETOWEGO </t>
  </si>
  <si>
    <t>PRZYCHODY</t>
  </si>
  <si>
    <t>W TYM</t>
  </si>
  <si>
    <t>PRZYCHODY Z DOSTAW ROBÓT I USŁUG</t>
  </si>
  <si>
    <t>POZOSTAŁE PRZYCHODY WŁASNE</t>
  </si>
  <si>
    <t>DOTACJE</t>
  </si>
  <si>
    <t>NA WYNAGR. I POCHODNE OD WYNAGR.</t>
  </si>
  <si>
    <t>INWESTYC.</t>
  </si>
  <si>
    <t>PRZEDMIOTOWE</t>
  </si>
  <si>
    <t>PODMIOTOWE</t>
  </si>
  <si>
    <t>CELOWE</t>
  </si>
  <si>
    <t>Zakład Gospodarki Komunalnej</t>
  </si>
  <si>
    <t>Zakład Budynków Miejskich</t>
  </si>
  <si>
    <t>Miejski Ośrodek Sportu i Rekreacji</t>
  </si>
  <si>
    <t>ŁĄCZNIE</t>
  </si>
  <si>
    <t>Załącznik Nr 3a</t>
  </si>
  <si>
    <t>zmieniający Załącznik Nr 7a</t>
  </si>
  <si>
    <t xml:space="preserve">PLANY FINANSOWE ZAKŁADÓW BUDŻETOWYCH </t>
  </si>
  <si>
    <t>Stan środków na początek roku</t>
  </si>
  <si>
    <t>Stan środków na koniec roku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</si>
</sst>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RUE&quot;;&quot;TRUE&quot;;&quot;FALSE&quot;"/>
    <numFmt numFmtId="173" formatCode="0.00;[Red]0.00"/>
    <numFmt numFmtId="174" formatCode="0.0%"/>
    <numFmt numFmtId="175" formatCode="0.00_ ;[Red]\-0.00\ "/>
    <numFmt numFmtId="176" formatCode="#,##0.00_ ;\-#,##0.00\ "/>
    <numFmt numFmtId="177" formatCode="_-* #,##0.0\ _z_ł_-;\-* #,##0.0\ _z_ł_-;_-* &quot;-&quot;?\ _z_ł_-;_-@_-"/>
    <numFmt numFmtId="178" formatCode="#,##0.000"/>
    <numFmt numFmtId="179" formatCode="#,##0.0000"/>
    <numFmt numFmtId="180" formatCode="#,##0.0"/>
    <numFmt numFmtId="181" formatCode="#,##0.0_ ;\-#,##0.0\ "/>
    <numFmt numFmtId="182" formatCode="00\-000"/>
    <numFmt numFmtId="183" formatCode="0.0"/>
    <numFmt numFmtId="184" formatCode="d\ mmmm\ yyyy"/>
    <numFmt numFmtId="185" formatCode="#,##0.00_ ;[Red]\-#,##0.00\ "/>
    <numFmt numFmtId="186" formatCode="#,##0_ ;[Red]\-#,##0\ "/>
    <numFmt numFmtId="187" formatCode="mmmm\ yy"/>
    <numFmt numFmtId="188" formatCode="yyyy/mm"/>
    <numFmt numFmtId="189" formatCode="_-* #,##0.0\ &quot;zł&quot;_-;\-* #,##0.0\ &quot;zł&quot;_-;_-* &quot;-&quot;??\ &quot;zł&quot;_-;_-@_-"/>
    <numFmt numFmtId="190" formatCode="_-* #,##0\ &quot;zł&quot;_-;\-* #,##0\ &quot;zł&quot;_-;_-* &quot;-&quot;??\ &quot;zł&quot;_-;_-@_-"/>
    <numFmt numFmtId="191" formatCode="_-* #,##0.000\ _z_ł_-;\-* #,##0.000\ _z_ł_-;_-* &quot;-&quot;??\ _z_ł_-;_-@_-"/>
    <numFmt numFmtId="192" formatCode="_-* #,##0.0\ _z_ł_-;\-* #,##0.0\ _z_ł_-;_-* &quot;-&quot;??\ _z_ł_-;_-@_-"/>
    <numFmt numFmtId="193" formatCode="_-* #,##0\ _z_ł_-;\-* #,##0\ _z_ł_-;_-* &quot;-&quot;??\ _z_ł_-;_-@_-"/>
    <numFmt numFmtId="194" formatCode="#,##0_ ;\-#,##0\ "/>
    <numFmt numFmtId="195" formatCode="#,##0.00\ &quot;zł&quot;"/>
    <numFmt numFmtId="196" formatCode="#,##0\ &quot;zł&quot;"/>
    <numFmt numFmtId="197" formatCode="0.000"/>
    <numFmt numFmtId="198" formatCode="0.0000"/>
    <numFmt numFmtId="199" formatCode="0.00000"/>
    <numFmt numFmtId="200" formatCode="0.000000"/>
    <numFmt numFmtId="201" formatCode="dd\.mm\.yy"/>
    <numFmt numFmtId="202" formatCode="&quot;Tak&quot;;&quot;Tak&quot;;&quot;Nie&quot;"/>
    <numFmt numFmtId="203" formatCode="&quot;Prawda&quot;;&quot;Prawda&quot;;&quot;Fałsz&quot;"/>
    <numFmt numFmtId="204" formatCode="&quot;Włączone&quot;;&quot;Włączone&quot;;&quot;Wyłączone&quot;"/>
  </numFmts>
  <fonts count="18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2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Alignment="1">
      <alignment horizontal="center" vertical="center"/>
    </xf>
    <xf numFmtId="0" fontId="5" fillId="0" borderId="2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Alignment="1">
      <alignment horizontal="center"/>
    </xf>
    <xf numFmtId="0" fontId="6" fillId="0" borderId="7" xfId="0" applyFont="1" applyAlignment="1">
      <alignment wrapText="1"/>
    </xf>
    <xf numFmtId="0" fontId="6" fillId="0" borderId="8" xfId="0" applyFont="1" applyBorder="1" applyAlignment="1">
      <alignment horizontal="center" wrapText="1"/>
    </xf>
    <xf numFmtId="4" fontId="6" fillId="0" borderId="9" xfId="0" applyFont="1" applyBorder="1" applyAlignment="1">
      <alignment horizontal="right" wrapText="1"/>
    </xf>
    <xf numFmtId="0" fontId="6" fillId="0" borderId="10" xfId="0" applyFont="1" applyAlignment="1">
      <alignment horizontal="center" vertical="center"/>
    </xf>
    <xf numFmtId="0" fontId="6" fillId="0" borderId="11" xfId="0" applyFont="1" applyAlignment="1">
      <alignment horizontal="center"/>
    </xf>
    <xf numFmtId="49" fontId="6" fillId="0" borderId="11" xfId="0" applyFont="1" applyAlignment="1">
      <alignment/>
    </xf>
    <xf numFmtId="0" fontId="6" fillId="0" borderId="12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4" fontId="6" fillId="0" borderId="13" xfId="0" applyFont="1" applyBorder="1" applyAlignment="1">
      <alignment wrapText="1"/>
    </xf>
    <xf numFmtId="0" fontId="4" fillId="0" borderId="10" xfId="0" applyFont="1" applyAlignment="1">
      <alignment horizontal="center" vertical="center"/>
    </xf>
    <xf numFmtId="49" fontId="4" fillId="0" borderId="14" xfId="0" applyFont="1" applyAlignment="1">
      <alignment horizontal="center" vertical="center"/>
    </xf>
    <xf numFmtId="0" fontId="4" fillId="0" borderId="14" xfId="0" applyFont="1" applyAlignment="1">
      <alignment wrapText="1"/>
    </xf>
    <xf numFmtId="0" fontId="4" fillId="0" borderId="15" xfId="0" applyFont="1" applyBorder="1" applyAlignment="1">
      <alignment horizontal="center" wrapText="1"/>
    </xf>
    <xf numFmtId="4" fontId="4" fillId="0" borderId="16" xfId="0" applyFont="1" applyBorder="1" applyAlignment="1">
      <alignment wrapText="1"/>
    </xf>
    <xf numFmtId="0" fontId="6" fillId="0" borderId="6" xfId="0" applyFont="1" applyAlignment="1">
      <alignment horizontal="center"/>
    </xf>
    <xf numFmtId="0" fontId="6" fillId="0" borderId="17" xfId="0" applyFont="1" applyBorder="1" applyAlignment="1">
      <alignment wrapText="1"/>
    </xf>
    <xf numFmtId="4" fontId="6" fillId="0" borderId="18" xfId="0" applyFont="1" applyBorder="1" applyAlignment="1">
      <alignment horizontal="right" wrapText="1"/>
    </xf>
    <xf numFmtId="4" fontId="6" fillId="0" borderId="19" xfId="0" applyFont="1" applyAlignment="1">
      <alignment horizontal="center" wrapText="1"/>
    </xf>
    <xf numFmtId="0" fontId="6" fillId="0" borderId="10" xfId="0" applyFont="1" applyAlignment="1">
      <alignment horizontal="center" vertical="center"/>
    </xf>
    <xf numFmtId="0" fontId="6" fillId="0" borderId="11" xfId="0" applyFont="1" applyAlignment="1">
      <alignment horizontal="center"/>
    </xf>
    <xf numFmtId="49" fontId="6" fillId="0" borderId="11" xfId="0" applyFont="1" applyAlignment="1">
      <alignment/>
    </xf>
    <xf numFmtId="0" fontId="6" fillId="0" borderId="20" xfId="0" applyFont="1" applyBorder="1" applyAlignment="1">
      <alignment wrapText="1"/>
    </xf>
    <xf numFmtId="4" fontId="6" fillId="0" borderId="11" xfId="0" applyFont="1" applyBorder="1" applyAlignment="1">
      <alignment wrapText="1"/>
    </xf>
    <xf numFmtId="4" fontId="6" fillId="0" borderId="21" xfId="0" applyFont="1" applyAlignment="1">
      <alignment horizontal="center" wrapText="1"/>
    </xf>
    <xf numFmtId="0" fontId="4" fillId="0" borderId="10" xfId="0" applyFont="1" applyAlignment="1">
      <alignment horizontal="center" vertical="center"/>
    </xf>
    <xf numFmtId="49" fontId="4" fillId="0" borderId="10" xfId="0" applyFont="1" applyAlignment="1">
      <alignment horizontal="center"/>
    </xf>
    <xf numFmtId="0" fontId="4" fillId="0" borderId="22" xfId="0" applyFont="1" applyBorder="1" applyAlignment="1">
      <alignment wrapText="1"/>
    </xf>
    <xf numFmtId="4" fontId="4" fillId="0" borderId="23" xfId="0" applyFont="1" applyBorder="1" applyAlignment="1">
      <alignment wrapText="1"/>
    </xf>
    <xf numFmtId="4" fontId="4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" fontId="6" fillId="0" borderId="9" xfId="0" applyFont="1" applyBorder="1" applyAlignment="1">
      <alignment horizontal="right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49" fontId="6" fillId="0" borderId="25" xfId="0" applyFont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" fontId="6" fillId="0" borderId="27" xfId="0" applyFont="1" applyBorder="1" applyAlignment="1">
      <alignment wrapText="1"/>
    </xf>
    <xf numFmtId="0" fontId="6" fillId="0" borderId="10" xfId="0" applyFont="1" applyAlignment="1">
      <alignment/>
    </xf>
    <xf numFmtId="0" fontId="4" fillId="0" borderId="10" xfId="0" applyFont="1" applyAlignment="1">
      <alignment/>
    </xf>
    <xf numFmtId="0" fontId="4" fillId="0" borderId="14" xfId="0" applyFont="1" applyAlignment="1">
      <alignment wrapText="1"/>
    </xf>
    <xf numFmtId="0" fontId="4" fillId="0" borderId="10" xfId="0" applyFont="1" applyBorder="1" applyAlignment="1">
      <alignment wrapText="1"/>
    </xf>
    <xf numFmtId="4" fontId="4" fillId="0" borderId="16" xfId="0" applyFont="1" applyBorder="1" applyAlignment="1">
      <alignment wrapText="1"/>
    </xf>
    <xf numFmtId="0" fontId="7" fillId="0" borderId="10" xfId="0" applyFont="1" applyAlignment="1">
      <alignment horizontal="center" vertical="center"/>
    </xf>
    <xf numFmtId="49" fontId="4" fillId="0" borderId="1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4" fontId="4" fillId="0" borderId="16" xfId="0" applyFont="1" applyBorder="1" applyAlignment="1">
      <alignment horizontal="right" wrapText="1"/>
    </xf>
    <xf numFmtId="0" fontId="8" fillId="0" borderId="28" xfId="0" applyFont="1" applyAlignment="1">
      <alignment horizontal="center" vertical="center"/>
    </xf>
    <xf numFmtId="0" fontId="8" fillId="0" borderId="1" xfId="0" applyFont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4" fillId="0" borderId="38" xfId="0" applyFont="1" applyBorder="1" applyAlignment="1">
      <alignment/>
    </xf>
    <xf numFmtId="49" fontId="4" fillId="0" borderId="38" xfId="0" applyFont="1" applyBorder="1" applyAlignment="1">
      <alignment horizontal="center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" fontId="4" fillId="0" borderId="41" xfId="0" applyFont="1" applyBorder="1" applyAlignment="1">
      <alignment wrapText="1"/>
    </xf>
    <xf numFmtId="0" fontId="4" fillId="0" borderId="42" xfId="0" applyFont="1" applyBorder="1" applyAlignment="1">
      <alignment/>
    </xf>
    <xf numFmtId="49" fontId="4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4" fillId="0" borderId="43" xfId="0" applyFont="1" applyBorder="1" applyAlignment="1">
      <alignment wrapText="1"/>
    </xf>
    <xf numFmtId="4" fontId="4" fillId="0" borderId="44" xfId="0" applyFont="1" applyBorder="1" applyAlignment="1">
      <alignment wrapText="1"/>
    </xf>
    <xf numFmtId="0" fontId="8" fillId="0" borderId="4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6" xfId="0" applyFont="1" applyAlignment="1">
      <alignment horizontal="center" vertical="center"/>
    </xf>
    <xf numFmtId="0" fontId="6" fillId="0" borderId="47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Alignment="1">
      <alignment horizontal="center"/>
    </xf>
    <xf numFmtId="0" fontId="6" fillId="0" borderId="10" xfId="0" applyFont="1" applyAlignment="1">
      <alignment/>
    </xf>
    <xf numFmtId="0" fontId="6" fillId="0" borderId="19" xfId="0" applyFont="1" applyAlignment="1">
      <alignment/>
    </xf>
    <xf numFmtId="0" fontId="6" fillId="0" borderId="6" xfId="0" applyFont="1" applyAlignment="1">
      <alignment wrapText="1"/>
    </xf>
    <xf numFmtId="4" fontId="6" fillId="0" borderId="6" xfId="0" applyFont="1" applyAlignment="1">
      <alignment/>
    </xf>
    <xf numFmtId="0" fontId="6" fillId="0" borderId="48" xfId="0" applyFont="1" applyAlignment="1">
      <alignment/>
    </xf>
    <xf numFmtId="0" fontId="6" fillId="0" borderId="49" xfId="0" applyFont="1" applyAlignment="1">
      <alignment wrapText="1"/>
    </xf>
    <xf numFmtId="4" fontId="6" fillId="0" borderId="50" xfId="0" applyFont="1" applyAlignment="1">
      <alignment/>
    </xf>
    <xf numFmtId="0" fontId="6" fillId="0" borderId="51" xfId="0" applyFont="1" applyAlignment="1">
      <alignment wrapText="1"/>
    </xf>
    <xf numFmtId="0" fontId="6" fillId="0" borderId="12" xfId="0" applyFont="1" applyAlignment="1">
      <alignment/>
    </xf>
    <xf numFmtId="0" fontId="10" fillId="0" borderId="49" xfId="0" applyFont="1" applyAlignment="1">
      <alignment wrapText="1"/>
    </xf>
    <xf numFmtId="4" fontId="10" fillId="0" borderId="50" xfId="0" applyFont="1" applyAlignment="1">
      <alignment/>
    </xf>
    <xf numFmtId="4" fontId="3" fillId="0" borderId="0" xfId="0" applyFont="1" applyAlignment="1">
      <alignment/>
    </xf>
    <xf numFmtId="4" fontId="0" fillId="0" borderId="0" xfId="0" applyFont="1" applyAlignment="1">
      <alignment/>
    </xf>
    <xf numFmtId="0" fontId="4" fillId="0" borderId="0" xfId="0" applyFont="1" applyAlignment="1">
      <alignment horizontal="center" vertical="top"/>
    </xf>
    <xf numFmtId="4" fontId="6" fillId="0" borderId="11" xfId="0" applyFont="1" applyAlignment="1">
      <alignment/>
    </xf>
    <xf numFmtId="0" fontId="6" fillId="0" borderId="0" xfId="0" applyFont="1" applyAlignment="1">
      <alignment wrapText="1"/>
    </xf>
    <xf numFmtId="4" fontId="6" fillId="0" borderId="10" xfId="0" applyFont="1" applyAlignment="1">
      <alignment/>
    </xf>
    <xf numFmtId="4" fontId="6" fillId="0" borderId="38" xfId="0" applyFont="1" applyBorder="1" applyAlignment="1">
      <alignment/>
    </xf>
    <xf numFmtId="4" fontId="6" fillId="0" borderId="43" xfId="0" applyFont="1" applyBorder="1" applyAlignment="1">
      <alignment/>
    </xf>
    <xf numFmtId="4" fontId="6" fillId="0" borderId="16" xfId="0" applyFont="1" applyBorder="1" applyAlignment="1">
      <alignment/>
    </xf>
    <xf numFmtId="0" fontId="6" fillId="0" borderId="0" xfId="0" applyFont="1" applyAlignment="1">
      <alignment horizontal="center" vertical="top"/>
    </xf>
    <xf numFmtId="4" fontId="6" fillId="0" borderId="2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6" fillId="0" borderId="14" xfId="0" applyFont="1" applyAlignment="1">
      <alignment/>
    </xf>
    <xf numFmtId="4" fontId="9" fillId="0" borderId="52" xfId="0" applyFont="1" applyAlignment="1">
      <alignment/>
    </xf>
    <xf numFmtId="0" fontId="6" fillId="0" borderId="12" xfId="0" applyFont="1" applyAlignment="1">
      <alignment horizontal="center" vertical="top"/>
    </xf>
    <xf numFmtId="0" fontId="6" fillId="0" borderId="53" xfId="0" applyFont="1" applyAlignment="1">
      <alignment wrapText="1"/>
    </xf>
    <xf numFmtId="4" fontId="4" fillId="0" borderId="0" xfId="0" applyFont="1" applyAlignment="1">
      <alignment horizontal="center"/>
    </xf>
    <xf numFmtId="4" fontId="4" fillId="0" borderId="52" xfId="0" applyFont="1" applyAlignment="1">
      <alignment/>
    </xf>
    <xf numFmtId="0" fontId="6" fillId="0" borderId="6" xfId="0" applyFont="1" applyAlignment="1">
      <alignment/>
    </xf>
    <xf numFmtId="0" fontId="6" fillId="0" borderId="7" xfId="0" applyFont="1" applyAlignment="1">
      <alignment horizontal="center" vertical="top"/>
    </xf>
    <xf numFmtId="4" fontId="6" fillId="0" borderId="6" xfId="0" applyFont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15" fillId="2" borderId="54" xfId="0" applyFont="1" applyFill="1" applyAlignment="1">
      <alignment horizontal="center" vertical="center" wrapText="1"/>
    </xf>
    <xf numFmtId="0" fontId="9" fillId="2" borderId="55" xfId="0" applyFont="1" applyFill="1" applyAlignment="1">
      <alignment horizontal="center" vertical="center" wrapText="1"/>
    </xf>
    <xf numFmtId="0" fontId="9" fillId="2" borderId="56" xfId="0" applyFont="1" applyFill="1" applyAlignment="1">
      <alignment horizontal="center" vertical="center" wrapText="1"/>
    </xf>
    <xf numFmtId="0" fontId="15" fillId="2" borderId="23" xfId="0" applyFont="1" applyFill="1" applyAlignment="1">
      <alignment horizontal="center" vertical="center" wrapText="1"/>
    </xf>
    <xf numFmtId="0" fontId="9" fillId="2" borderId="46" xfId="0" applyFont="1" applyFill="1" applyAlignment="1">
      <alignment horizontal="center" vertical="center" wrapText="1"/>
    </xf>
    <xf numFmtId="0" fontId="9" fillId="2" borderId="57" xfId="0" applyFont="1" applyFill="1" applyAlignment="1">
      <alignment horizontal="center" vertical="center" wrapText="1"/>
    </xf>
    <xf numFmtId="0" fontId="15" fillId="2" borderId="53" xfId="0" applyFont="1" applyFill="1" applyAlignment="1">
      <alignment horizontal="center" vertical="center" wrapText="1"/>
    </xf>
    <xf numFmtId="0" fontId="15" fillId="2" borderId="46" xfId="0" applyFont="1" applyFill="1" applyAlignment="1">
      <alignment horizontal="center" vertical="center" wrapText="1"/>
    </xf>
    <xf numFmtId="0" fontId="15" fillId="2" borderId="58" xfId="0" applyFont="1" applyFill="1" applyAlignment="1">
      <alignment horizontal="center" vertical="center" wrapText="1"/>
    </xf>
    <xf numFmtId="0" fontId="16" fillId="2" borderId="10" xfId="0" applyFont="1" applyFill="1" applyAlignment="1">
      <alignment horizontal="center" vertical="center" wrapText="1"/>
    </xf>
    <xf numFmtId="0" fontId="16" fillId="2" borderId="52" xfId="0" applyFont="1" applyFill="1" applyAlignment="1">
      <alignment horizontal="center" vertical="center" wrapText="1"/>
    </xf>
    <xf numFmtId="0" fontId="12" fillId="2" borderId="28" xfId="0" applyFont="1" applyFill="1" applyAlignment="1">
      <alignment horizontal="center"/>
    </xf>
    <xf numFmtId="0" fontId="12" fillId="2" borderId="59" xfId="0" applyFont="1" applyFill="1" applyAlignment="1">
      <alignment horizontal="center" wrapText="1"/>
    </xf>
    <xf numFmtId="0" fontId="12" fillId="2" borderId="1" xfId="0" applyFont="1" applyFill="1" applyAlignment="1">
      <alignment horizontal="center" wrapText="1"/>
    </xf>
    <xf numFmtId="0" fontId="12" fillId="2" borderId="60" xfId="0" applyFont="1" applyFill="1" applyAlignment="1">
      <alignment horizontal="center" wrapText="1"/>
    </xf>
    <xf numFmtId="0" fontId="13" fillId="2" borderId="11" xfId="0" applyFont="1" applyFill="1" applyAlignment="1">
      <alignment horizontal="left" wrapText="1"/>
    </xf>
    <xf numFmtId="3" fontId="13" fillId="2" borderId="21" xfId="0" applyFont="1" applyFill="1" applyAlignment="1">
      <alignment horizontal="right" wrapText="1"/>
    </xf>
    <xf numFmtId="3" fontId="13" fillId="2" borderId="11" xfId="0" applyFont="1" applyFill="1" applyAlignment="1">
      <alignment wrapText="1"/>
    </xf>
    <xf numFmtId="0" fontId="9" fillId="2" borderId="11" xfId="0" applyFont="1" applyFill="1" applyAlignment="1">
      <alignment horizontal="center" vertical="center" wrapText="1"/>
    </xf>
    <xf numFmtId="3" fontId="9" fillId="2" borderId="11" xfId="0" applyFont="1" applyFill="1" applyAlignment="1">
      <alignment vertical="center" wrapText="1"/>
    </xf>
    <xf numFmtId="172" fontId="13" fillId="2" borderId="0" xfId="0" applyFont="1" applyFill="1" applyAlignment="1">
      <alignment/>
    </xf>
    <xf numFmtId="3" fontId="13" fillId="2" borderId="11" xfId="0" applyFont="1" applyFill="1" applyAlignment="1">
      <alignment horizontal="right" wrapText="1"/>
    </xf>
    <xf numFmtId="0" fontId="9" fillId="2" borderId="0" xfId="0" applyFont="1" applyFill="1" applyAlignment="1">
      <alignment/>
    </xf>
    <xf numFmtId="0" fontId="16" fillId="2" borderId="61" xfId="0" applyFont="1" applyFill="1" applyAlignment="1">
      <alignment horizontal="center" vertical="center" wrapText="1"/>
    </xf>
    <xf numFmtId="0" fontId="16" fillId="2" borderId="56" xfId="0" applyFont="1" applyFill="1" applyAlignment="1">
      <alignment horizontal="center" vertical="center" wrapText="1"/>
    </xf>
    <xf numFmtId="0" fontId="9" fillId="2" borderId="47" xfId="0" applyFont="1" applyFill="1" applyAlignment="1">
      <alignment horizontal="center" vertical="center" wrapText="1"/>
    </xf>
    <xf numFmtId="0" fontId="16" fillId="2" borderId="23" xfId="0" applyFont="1" applyFill="1" applyAlignment="1">
      <alignment horizontal="center" vertical="center" wrapText="1"/>
    </xf>
    <xf numFmtId="0" fontId="16" fillId="2" borderId="53" xfId="0" applyFont="1" applyFill="1" applyAlignment="1">
      <alignment horizontal="center" vertical="center" wrapText="1"/>
    </xf>
    <xf numFmtId="0" fontId="17" fillId="2" borderId="10" xfId="0" applyFont="1" applyFill="1" applyAlignment="1">
      <alignment horizontal="center" vertical="center" wrapText="1"/>
    </xf>
    <xf numFmtId="0" fontId="17" fillId="2" borderId="52" xfId="0" applyFont="1" applyFill="1" applyAlignment="1">
      <alignment horizontal="center" vertical="center" wrapText="1"/>
    </xf>
    <xf numFmtId="0" fontId="12" fillId="2" borderId="1" xfId="0" applyFont="1" applyFill="1" applyAlignment="1">
      <alignment horizontal="center"/>
    </xf>
    <xf numFmtId="0" fontId="13" fillId="2" borderId="46" xfId="0" applyFont="1" applyFill="1" applyAlignment="1">
      <alignment horizontal="left" wrapText="1"/>
    </xf>
    <xf numFmtId="3" fontId="13" fillId="2" borderId="47" xfId="0" applyFont="1" applyFill="1" applyAlignment="1">
      <alignment horizontal="right"/>
    </xf>
    <xf numFmtId="3" fontId="13" fillId="2" borderId="62" xfId="0" applyFont="1" applyFill="1" applyAlignment="1">
      <alignment wrapText="1"/>
    </xf>
    <xf numFmtId="3" fontId="13" fillId="2" borderId="63" xfId="0" applyFont="1" applyFill="1" applyAlignment="1">
      <alignment horizontal="right"/>
    </xf>
    <xf numFmtId="0" fontId="13" fillId="3" borderId="46" xfId="0" applyFont="1" applyFill="1" applyAlignment="1">
      <alignment horizontal="left" wrapText="1"/>
    </xf>
    <xf numFmtId="3" fontId="13" fillId="2" borderId="47" xfId="0" applyFont="1" applyFill="1" applyAlignment="1">
      <alignment horizontal="right" wrapText="1"/>
    </xf>
    <xf numFmtId="0" fontId="9" fillId="2" borderId="11" xfId="0" applyFont="1" applyFill="1" applyAlignment="1">
      <alignment horizontal="center" vertical="center"/>
    </xf>
    <xf numFmtId="3" fontId="9" fillId="2" borderId="63" xfId="0" applyFont="1" applyFill="1" applyAlignment="1">
      <alignment horizontal="right" vertical="center"/>
    </xf>
    <xf numFmtId="3" fontId="9" fillId="2" borderId="11" xfId="0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4\Uchwaly%20Rady%20Miejskiej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_02_dochody"/>
      <sheetName val="26_02_wydatki"/>
      <sheetName val="26_02_dochody_paragrafy"/>
      <sheetName val="26_02_wydatki_paragrafy"/>
      <sheetName val="ZałącznikNr4a"/>
      <sheetName val="ZałącznikNr7"/>
      <sheetName val="Załącznik7a"/>
      <sheetName val="26_02_deficyt"/>
      <sheetName val="26_02_wydatkiautopoprawka"/>
      <sheetName val="26_02_dochody_paragrafy_2_"/>
      <sheetName val="26_02_wydatki_paragrafy_2_"/>
      <sheetName val="ZałącznikNr4aautopoprawka"/>
      <sheetName val="ZałącznikNr7autopoprawka"/>
      <sheetName val="Załącznik7aautopoprawka"/>
      <sheetName val="26_02_deficytautopoprawka"/>
      <sheetName val="25_03_dochody"/>
      <sheetName val="25_03_wydatki"/>
      <sheetName val="25_03_wydatki_działy"/>
      <sheetName val="ZałącznikNr725_03_"/>
      <sheetName val="Załącznik7a25_03_"/>
      <sheetName val="27_05_dochody"/>
      <sheetName val="27_05_wydatki"/>
      <sheetName val="27_05_wydatki_działy"/>
      <sheetName val="ZałącznikNr4a27_05"/>
      <sheetName val="ZałącznikNr727_05"/>
      <sheetName val="Załącznik7a27_05"/>
      <sheetName val="01_07_dochody"/>
      <sheetName val="01_07_wydatki"/>
      <sheetName val="01_07_dochody_autopopr"/>
      <sheetName val="01_07_wydatki_autopopr"/>
      <sheetName val="26_08_dochody_"/>
      <sheetName val="26_08_wydatki"/>
      <sheetName val="26_08_wydatki_działy"/>
      <sheetName val="ZałącznikNr4a26_08"/>
      <sheetName val="30_09_dochody"/>
      <sheetName val="30_09_wydatki"/>
      <sheetName val="30_09_działy"/>
      <sheetName val="ZałącznikNr730_09"/>
      <sheetName val="Załącznik7a30_09"/>
      <sheetName val="26_02_deficytautopoprawka_2_"/>
      <sheetName val="ZałącznikNr4a30_09"/>
      <sheetName val="28_10_dochody "/>
      <sheetName val="28_10_wydatki"/>
      <sheetName val="28_10_działy"/>
      <sheetName val="ZałącznikNr728_10"/>
      <sheetName val="Załącznik7a28_10"/>
      <sheetName val="28.10.Gminny Fundusz"/>
      <sheetName val="25_11_dochody"/>
      <sheetName val="25_11_wydatki "/>
      <sheetName val="ZałącznikNr725_11 "/>
      <sheetName val="Załącznik7a25_11 "/>
      <sheetName val="ZałącznikNr4a25_11"/>
      <sheetName val="25_11_wydatki rozdziały i zadan"/>
      <sheetName val="25_11_deficyt"/>
      <sheetName val="25_11_dochody AUTO"/>
      <sheetName val="25_11_wydatki AUTO"/>
      <sheetName val="25_11_wydatki dz rozdz zad AUTO"/>
      <sheetName val="25_11_deficyt AUTO"/>
      <sheetName val="29_12_dochody "/>
      <sheetName val="29_12_wydatki"/>
      <sheetName val="29_12_doch.rozdz.AUTO"/>
      <sheetName val="29_12_wyd.rozdz.AUTO "/>
    </sheetNames>
    <sheetDataSet>
      <sheetData sheetId="15">
        <row r="8">
          <cell r="A8" t="str">
            <v>Dz.</v>
          </cell>
          <cell r="B8" t="str">
            <v>Rozdział</v>
          </cell>
          <cell r="C8" t="str">
            <v>§</v>
          </cell>
          <cell r="D8" t="str">
            <v>Klasyfikacja budżetowa</v>
          </cell>
          <cell r="E8" t="str">
            <v>Zwiększenie dochodów</v>
          </cell>
        </row>
        <row r="9">
          <cell r="E9" t="str">
            <v>(w złotych)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9">
      <selection activeCell="H12" sqref="H12"/>
    </sheetView>
  </sheetViews>
  <sheetFormatPr defaultColWidth="9.140625" defaultRowHeight="12.75"/>
  <cols>
    <col min="1" max="1" width="5.7109375" style="4" customWidth="1"/>
    <col min="2" max="2" width="8.7109375" style="4" hidden="1" customWidth="1"/>
    <col min="3" max="3" width="6.8515625" style="4" hidden="1" customWidth="1"/>
    <col min="4" max="4" width="41.7109375" style="4" customWidth="1"/>
    <col min="5" max="5" width="16.7109375" style="4" customWidth="1"/>
    <col min="6" max="6" width="16.8515625" style="4" customWidth="1"/>
    <col min="7" max="7" width="10.00390625" style="4" customWidth="1"/>
    <col min="8" max="8" width="10.140625" style="4" customWidth="1"/>
    <col min="9" max="16384" width="9.140625" style="4" customWidth="1"/>
  </cols>
  <sheetData>
    <row r="1" spans="1:256" ht="16.5" customHeight="1">
      <c r="A1" s="1"/>
      <c r="B1" s="1"/>
      <c r="C1" s="1"/>
      <c r="D1" s="1"/>
      <c r="E1" s="2" t="s">
        <v>0</v>
      </c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3"/>
    </row>
    <row r="2" spans="1:256" ht="16.5" customHeight="1">
      <c r="A2" s="1"/>
      <c r="B2" s="1"/>
      <c r="C2" s="1"/>
      <c r="D2" s="1"/>
      <c r="E2" s="2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3"/>
    </row>
    <row r="3" spans="1:256" ht="18.75" customHeight="1">
      <c r="A3" s="1"/>
      <c r="B3" s="1"/>
      <c r="C3" s="1"/>
      <c r="D3" s="1"/>
      <c r="E3" s="2" t="s">
        <v>2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3"/>
    </row>
    <row r="4" spans="1:256" ht="16.5" customHeight="1">
      <c r="A4" s="1"/>
      <c r="B4" s="1"/>
      <c r="C4" s="1"/>
      <c r="D4" s="1"/>
      <c r="E4" s="2" t="s">
        <v>3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3"/>
    </row>
    <row r="5" spans="1:256" ht="25.5" customHeight="1">
      <c r="A5" s="2" t="s">
        <v>4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pans="1:25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3"/>
    </row>
    <row r="7" spans="1:256" ht="20.25" customHeight="1" thickBot="1">
      <c r="A7" s="5" t="s">
        <v>5</v>
      </c>
      <c r="B7" s="5" t="s">
        <v>6</v>
      </c>
      <c r="C7" s="5" t="s">
        <v>7</v>
      </c>
      <c r="D7" s="6" t="s">
        <v>8</v>
      </c>
      <c r="E7" s="7" t="s">
        <v>9</v>
      </c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3"/>
    </row>
    <row r="8" spans="1:256" ht="21" customHeight="1" thickBot="1">
      <c r="A8" s="5"/>
      <c r="B8" s="5"/>
      <c r="C8" s="5"/>
      <c r="D8" s="6"/>
      <c r="E8" s="9" t="s">
        <v>10</v>
      </c>
      <c r="F8" s="9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pans="1:256" ht="21" customHeight="1" thickBot="1">
      <c r="A9" s="10">
        <v>600</v>
      </c>
      <c r="B9" s="10"/>
      <c r="C9" s="10"/>
      <c r="D9" s="11" t="s">
        <v>12</v>
      </c>
      <c r="E9" s="12" t="s">
        <v>13</v>
      </c>
      <c r="F9" s="13">
        <f>F10</f>
        <v>125509.33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3"/>
    </row>
    <row r="10" spans="1:256" ht="21" customHeight="1" hidden="1" thickTop="1">
      <c r="A10" s="14"/>
      <c r="B10" s="15">
        <v>60016</v>
      </c>
      <c r="C10" s="16"/>
      <c r="D10" s="17" t="s">
        <v>14</v>
      </c>
      <c r="E10" s="18" t="s">
        <v>13</v>
      </c>
      <c r="F10" s="19">
        <f>F11</f>
        <v>125509.33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3"/>
    </row>
    <row r="11" spans="1:256" ht="34.5" customHeight="1" thickTop="1">
      <c r="A11" s="14"/>
      <c r="B11" s="20"/>
      <c r="C11" s="21" t="s">
        <v>15</v>
      </c>
      <c r="D11" s="22" t="s">
        <v>16</v>
      </c>
      <c r="E11" s="23" t="s">
        <v>13</v>
      </c>
      <c r="F11" s="24">
        <f>89883.33+35626</f>
        <v>125509.33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3"/>
    </row>
    <row r="12" spans="1:256" ht="31.5" customHeight="1" thickBot="1">
      <c r="A12" s="25">
        <v>758</v>
      </c>
      <c r="B12" s="25"/>
      <c r="C12" s="25"/>
      <c r="D12" s="26" t="s">
        <v>17</v>
      </c>
      <c r="E12" s="27">
        <f>E13</f>
        <v>113414</v>
      </c>
      <c r="F12" s="28" t="str">
        <f>F13</f>
        <v>-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3"/>
    </row>
    <row r="13" spans="1:256" ht="51" customHeight="1" hidden="1" thickTop="1">
      <c r="A13" s="29"/>
      <c r="B13" s="30">
        <v>75801</v>
      </c>
      <c r="C13" s="31"/>
      <c r="D13" s="32" t="s">
        <v>18</v>
      </c>
      <c r="E13" s="33">
        <f>E14</f>
        <v>113414</v>
      </c>
      <c r="F13" s="34" t="str">
        <f>F14</f>
        <v>-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3"/>
    </row>
    <row r="14" spans="1:256" ht="34.5" customHeight="1" thickTop="1">
      <c r="A14" s="29"/>
      <c r="B14" s="35"/>
      <c r="C14" s="36" t="s">
        <v>19</v>
      </c>
      <c r="D14" s="37" t="s">
        <v>20</v>
      </c>
      <c r="E14" s="38">
        <v>113414</v>
      </c>
      <c r="F14" s="39" t="s">
        <v>13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3"/>
    </row>
    <row r="15" spans="1:256" ht="47.25" customHeight="1" thickBot="1">
      <c r="A15" s="25">
        <v>900</v>
      </c>
      <c r="B15" s="25"/>
      <c r="C15" s="25"/>
      <c r="D15" s="26" t="s">
        <v>21</v>
      </c>
      <c r="E15" s="40"/>
      <c r="F15" s="41">
        <f>F16+F18</f>
        <v>201490.67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3"/>
    </row>
    <row r="16" spans="1:256" ht="21" customHeight="1" hidden="1" thickTop="1">
      <c r="A16" s="42"/>
      <c r="B16" s="43">
        <v>90001</v>
      </c>
      <c r="C16" s="44"/>
      <c r="D16" s="45" t="s">
        <v>22</v>
      </c>
      <c r="E16" s="46"/>
      <c r="F16" s="47">
        <f>F17</f>
        <v>200000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3"/>
    </row>
    <row r="17" spans="1:256" ht="83.25" customHeight="1" thickTop="1">
      <c r="A17" s="48"/>
      <c r="B17" s="49"/>
      <c r="C17" s="36" t="s">
        <v>23</v>
      </c>
      <c r="D17" s="50" t="s">
        <v>24</v>
      </c>
      <c r="E17" s="51"/>
      <c r="F17" s="52">
        <v>200000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3"/>
    </row>
    <row r="18" spans="1:256" ht="59.25" customHeight="1" hidden="1">
      <c r="A18" s="42"/>
      <c r="B18" s="43">
        <v>90020</v>
      </c>
      <c r="C18" s="44"/>
      <c r="D18" s="45" t="s">
        <v>25</v>
      </c>
      <c r="E18" s="46"/>
      <c r="F18" s="47">
        <f>F19</f>
        <v>1490.67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3"/>
    </row>
    <row r="19" spans="1:256" ht="23.25" customHeight="1">
      <c r="A19" s="48"/>
      <c r="B19" s="49"/>
      <c r="C19" s="36" t="s">
        <v>26</v>
      </c>
      <c r="D19" s="50" t="s">
        <v>27</v>
      </c>
      <c r="E19" s="51"/>
      <c r="F19" s="52">
        <v>1490.67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3"/>
    </row>
    <row r="20" spans="1:256" ht="9.75" customHeight="1" thickBot="1">
      <c r="A20" s="53"/>
      <c r="B20" s="20"/>
      <c r="C20" s="54"/>
      <c r="D20" s="55"/>
      <c r="E20" s="56"/>
      <c r="F20" s="5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3"/>
    </row>
    <row r="21" spans="1:256" ht="36.75" customHeight="1" thickBot="1">
      <c r="A21" s="58"/>
      <c r="B21" s="59"/>
      <c r="C21" s="59"/>
      <c r="D21" s="59" t="s">
        <v>28</v>
      </c>
      <c r="E21" s="60">
        <f>E12</f>
        <v>113414</v>
      </c>
      <c r="F21" s="61">
        <f>F15+F9</f>
        <v>327000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3"/>
    </row>
  </sheetData>
  <mergeCells count="5">
    <mergeCell ref="E7:F7"/>
    <mergeCell ref="A7:A8"/>
    <mergeCell ref="B7:B8"/>
    <mergeCell ref="C7:C8"/>
    <mergeCell ref="D7:D8"/>
  </mergeCells>
  <printOptions horizontalCentered="1"/>
  <pageMargins left="0.945138888888889" right="0.945138888888889" top="0.7875" bottom="0.7875" header="0.5" footer="0.5"/>
  <pageSetup cellComments="asDisplayed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21">
      <selection activeCell="D27" sqref="D27"/>
    </sheetView>
  </sheetViews>
  <sheetFormatPr defaultColWidth="9.140625" defaultRowHeight="12.75"/>
  <cols>
    <col min="1" max="1" width="5.421875" style="4" customWidth="1"/>
    <col min="2" max="2" width="10.00390625" style="4" customWidth="1"/>
    <col min="3" max="3" width="6.57421875" style="4" hidden="1" customWidth="1"/>
    <col min="4" max="4" width="44.140625" style="4" customWidth="1"/>
    <col min="5" max="5" width="13.140625" style="4" customWidth="1"/>
    <col min="6" max="6" width="16.7109375" style="4" customWidth="1"/>
    <col min="7" max="7" width="10.00390625" style="4" customWidth="1"/>
    <col min="8" max="8" width="10.140625" style="4" customWidth="1"/>
    <col min="9" max="16384" width="9.140625" style="4" customWidth="1"/>
  </cols>
  <sheetData>
    <row r="1" spans="1:256" ht="16.5" customHeight="1">
      <c r="A1" s="1"/>
      <c r="B1" s="1"/>
      <c r="C1" s="1"/>
      <c r="D1" s="1"/>
      <c r="E1" s="2" t="s">
        <v>29</v>
      </c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3"/>
    </row>
    <row r="2" spans="1:256" ht="16.5" customHeight="1">
      <c r="A2" s="1"/>
      <c r="B2" s="1"/>
      <c r="C2" s="1"/>
      <c r="D2" s="1"/>
      <c r="E2" s="2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3"/>
    </row>
    <row r="3" spans="1:256" ht="16.5" customHeight="1">
      <c r="A3" s="1"/>
      <c r="B3" s="1"/>
      <c r="C3" s="1"/>
      <c r="D3" s="1"/>
      <c r="E3" s="2" t="s">
        <v>2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3"/>
    </row>
    <row r="4" spans="1:256" ht="16.5" customHeight="1">
      <c r="A4" s="1"/>
      <c r="B4" s="1"/>
      <c r="C4" s="1"/>
      <c r="D4" s="1"/>
      <c r="E4" s="2" t="s">
        <v>3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3"/>
    </row>
    <row r="5" spans="1:256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pans="1:256" ht="30" customHeight="1">
      <c r="A6" s="2" t="s">
        <v>30</v>
      </c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3"/>
    </row>
    <row r="7" spans="1:25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3"/>
    </row>
    <row r="8" spans="1:256" ht="20.25" customHeight="1" thickBot="1">
      <c r="A8" s="5" t="s">
        <v>5</v>
      </c>
      <c r="B8" s="5" t="s">
        <v>6</v>
      </c>
      <c r="C8" s="5" t="s">
        <v>7</v>
      </c>
      <c r="D8" s="6" t="s">
        <v>8</v>
      </c>
      <c r="E8" s="7" t="s">
        <v>31</v>
      </c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pans="1:256" ht="21" customHeight="1" thickBot="1">
      <c r="A9" s="5"/>
      <c r="B9" s="5"/>
      <c r="C9" s="5"/>
      <c r="D9" s="6"/>
      <c r="E9" s="62" t="s">
        <v>32</v>
      </c>
      <c r="F9" s="6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3"/>
    </row>
    <row r="10" spans="1:256" ht="25.5" customHeight="1" thickBot="1">
      <c r="A10" s="10">
        <v>600</v>
      </c>
      <c r="B10" s="10"/>
      <c r="C10" s="10"/>
      <c r="D10" s="11" t="s">
        <v>12</v>
      </c>
      <c r="E10" s="64"/>
      <c r="F10" s="13">
        <f>F11</f>
        <v>125509.33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3"/>
    </row>
    <row r="11" spans="1:256" ht="35.25" customHeight="1" thickTop="1">
      <c r="A11" s="14"/>
      <c r="B11" s="15">
        <v>60016</v>
      </c>
      <c r="C11" s="16"/>
      <c r="D11" s="17" t="s">
        <v>33</v>
      </c>
      <c r="E11" s="65"/>
      <c r="F11" s="19">
        <f>F12</f>
        <v>125509.33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3"/>
    </row>
    <row r="12" spans="1:256" ht="26.25" customHeight="1">
      <c r="A12" s="14"/>
      <c r="B12" s="20"/>
      <c r="C12" s="21"/>
      <c r="D12" s="22" t="s">
        <v>34</v>
      </c>
      <c r="E12" s="66"/>
      <c r="F12" s="24">
        <f>89883.33+35626</f>
        <v>125509.33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3"/>
    </row>
    <row r="13" spans="1:256" ht="30" customHeight="1" thickBot="1">
      <c r="A13" s="10">
        <v>758</v>
      </c>
      <c r="B13" s="10"/>
      <c r="C13" s="10"/>
      <c r="D13" s="11" t="s">
        <v>17</v>
      </c>
      <c r="E13" s="67"/>
      <c r="F13" s="13">
        <f>F14</f>
        <v>230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3"/>
    </row>
    <row r="14" spans="1:256" ht="22.5" customHeight="1" thickTop="1">
      <c r="A14" s="14"/>
      <c r="B14" s="15">
        <v>75820</v>
      </c>
      <c r="C14" s="16"/>
      <c r="D14" s="17" t="s">
        <v>35</v>
      </c>
      <c r="E14" s="65"/>
      <c r="F14" s="19">
        <f>F15</f>
        <v>230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3"/>
    </row>
    <row r="15" spans="1:256" ht="21" customHeight="1">
      <c r="A15" s="14"/>
      <c r="B15" s="20"/>
      <c r="C15" s="21"/>
      <c r="D15" s="22" t="s">
        <v>36</v>
      </c>
      <c r="E15" s="66"/>
      <c r="F15" s="24">
        <v>230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3"/>
    </row>
    <row r="16" spans="1:256" ht="45" customHeight="1" thickBot="1">
      <c r="A16" s="25">
        <v>900</v>
      </c>
      <c r="B16" s="25"/>
      <c r="C16" s="25"/>
      <c r="D16" s="26" t="s">
        <v>21</v>
      </c>
      <c r="E16" s="68"/>
      <c r="F16" s="41">
        <f>F17+F20</f>
        <v>201490.67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3"/>
    </row>
    <row r="17" spans="1:256" ht="20.25" customHeight="1" thickTop="1">
      <c r="A17" s="29"/>
      <c r="B17" s="43">
        <v>90001</v>
      </c>
      <c r="C17" s="44"/>
      <c r="D17" s="45" t="s">
        <v>22</v>
      </c>
      <c r="E17" s="69"/>
      <c r="F17" s="47">
        <f>F18</f>
        <v>200000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3"/>
    </row>
    <row r="18" spans="1:256" ht="81" customHeight="1">
      <c r="A18" s="29"/>
      <c r="B18" s="70"/>
      <c r="C18" s="71" t="s">
        <v>37</v>
      </c>
      <c r="D18" s="72" t="s">
        <v>38</v>
      </c>
      <c r="E18" s="73"/>
      <c r="F18" s="74">
        <v>200000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3"/>
    </row>
    <row r="19" spans="1:256" ht="93" customHeight="1">
      <c r="A19" s="29"/>
      <c r="B19" s="75"/>
      <c r="C19" s="76"/>
      <c r="D19" s="77" t="s">
        <v>39</v>
      </c>
      <c r="E19" s="78"/>
      <c r="F19" s="7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3"/>
    </row>
    <row r="20" spans="1:256" ht="58.5" customHeight="1">
      <c r="A20" s="29"/>
      <c r="B20" s="43">
        <v>90020</v>
      </c>
      <c r="C20" s="44"/>
      <c r="D20" s="45" t="s">
        <v>25</v>
      </c>
      <c r="E20" s="69"/>
      <c r="F20" s="47">
        <f>F21</f>
        <v>1490.67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3"/>
    </row>
    <row r="21" spans="1:256" ht="23.25" customHeight="1" thickBot="1">
      <c r="A21" s="48"/>
      <c r="B21" s="49"/>
      <c r="C21" s="36" t="s">
        <v>40</v>
      </c>
      <c r="D21" s="50" t="s">
        <v>34</v>
      </c>
      <c r="E21" s="37"/>
      <c r="F21" s="52">
        <v>1490.67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3"/>
    </row>
    <row r="22" spans="1:256" ht="31.5" customHeight="1" thickBot="1">
      <c r="A22" s="58"/>
      <c r="B22" s="59"/>
      <c r="C22" s="59"/>
      <c r="D22" s="59" t="s">
        <v>28</v>
      </c>
      <c r="E22" s="80"/>
      <c r="F22" s="61">
        <f>F10+F13+F16</f>
        <v>327230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3"/>
    </row>
  </sheetData>
  <mergeCells count="6">
    <mergeCell ref="E8:F8"/>
    <mergeCell ref="A8:A9"/>
    <mergeCell ref="B8:B9"/>
    <mergeCell ref="C8:C9"/>
    <mergeCell ref="D8:D9"/>
    <mergeCell ref="E9:F9"/>
  </mergeCells>
  <printOptions horizontalCentered="1"/>
  <pageMargins left="0.945138888888889" right="0.945138888888889" top="0.7875" bottom="0.7875" header="0.5" footer="0.5"/>
  <pageSetup cellComments="asDisplayed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E19">
      <selection activeCell="I14" sqref="I14"/>
    </sheetView>
  </sheetViews>
  <sheetFormatPr defaultColWidth="9.140625" defaultRowHeight="12.75"/>
  <cols>
    <col min="1" max="1" width="5.8515625" style="4" customWidth="1"/>
    <col min="2" max="2" width="9.421875" style="4" customWidth="1"/>
    <col min="3" max="3" width="0" style="4" hidden="1" customWidth="1"/>
    <col min="4" max="4" width="38.28125" style="4" customWidth="1"/>
    <col min="5" max="5" width="17.7109375" style="4" customWidth="1"/>
    <col min="6" max="6" width="18.00390625" style="4" customWidth="1"/>
    <col min="7" max="7" width="21.00390625" style="4" customWidth="1"/>
    <col min="8" max="8" width="14.00390625" style="4" customWidth="1"/>
    <col min="9" max="16384" width="9.140625" style="4" customWidth="1"/>
  </cols>
  <sheetData>
    <row r="1" spans="1:256" ht="17.25" customHeight="1">
      <c r="A1" s="81"/>
      <c r="B1" s="81"/>
      <c r="C1" s="81"/>
      <c r="D1" s="81"/>
      <c r="E1" s="2" t="s">
        <v>41</v>
      </c>
      <c r="F1" s="2"/>
      <c r="G1" s="8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7.25" customHeight="1">
      <c r="A2" s="81"/>
      <c r="B2" s="81"/>
      <c r="C2" s="81"/>
      <c r="D2" s="81"/>
      <c r="E2" s="2" t="s">
        <v>1</v>
      </c>
      <c r="F2" s="2"/>
      <c r="G2" s="8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7.25" customHeight="1">
      <c r="A3" s="81"/>
      <c r="B3" s="81"/>
      <c r="C3" s="81"/>
      <c r="D3" s="81"/>
      <c r="E3" s="2" t="s">
        <v>2</v>
      </c>
      <c r="F3" s="2"/>
      <c r="G3" s="8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7.25" customHeight="1">
      <c r="A4" s="81"/>
      <c r="B4" s="81"/>
      <c r="C4" s="81"/>
      <c r="D4" s="81"/>
      <c r="E4" s="2" t="s">
        <v>42</v>
      </c>
      <c r="F4" s="2"/>
      <c r="G4" s="8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7.25" customHeight="1">
      <c r="A5" s="81"/>
      <c r="B5" s="81"/>
      <c r="C5" s="81"/>
      <c r="D5" s="81"/>
      <c r="E5" s="2"/>
      <c r="F5" s="2"/>
      <c r="G5" s="8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 customHeight="1">
      <c r="A6" s="2"/>
      <c r="B6" s="82" t="s">
        <v>43</v>
      </c>
      <c r="C6" s="82"/>
      <c r="D6" s="82"/>
      <c r="E6" s="2"/>
      <c r="F6" s="81"/>
      <c r="G6" s="8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4.25" customHeight="1">
      <c r="A7" s="2"/>
      <c r="B7" s="2"/>
      <c r="C7" s="2"/>
      <c r="D7" s="2"/>
      <c r="E7" s="2"/>
      <c r="F7" s="81"/>
      <c r="G7" s="8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4.25" customHeight="1">
      <c r="A8" s="2"/>
      <c r="B8" s="2"/>
      <c r="C8" s="2"/>
      <c r="D8" s="2"/>
      <c r="E8" s="2"/>
      <c r="F8" s="81"/>
      <c r="G8" s="8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1" customHeight="1">
      <c r="A9" s="83" t="s">
        <v>44</v>
      </c>
      <c r="B9" s="84" t="s">
        <v>7</v>
      </c>
      <c r="C9" s="83" t="s">
        <v>7</v>
      </c>
      <c r="D9" s="83" t="s">
        <v>45</v>
      </c>
      <c r="E9" s="83" t="s">
        <v>46</v>
      </c>
      <c r="F9" s="83"/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ht="21" customHeight="1">
      <c r="A10" s="83"/>
      <c r="B10" s="84"/>
      <c r="C10" s="83"/>
      <c r="D10" s="83"/>
      <c r="E10" s="83"/>
      <c r="F10" s="83"/>
      <c r="G10" s="85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21.75" customHeight="1">
      <c r="A11" s="87" t="s">
        <v>47</v>
      </c>
      <c r="B11" s="88"/>
      <c r="C11" s="89"/>
      <c r="D11" s="90" t="s">
        <v>48</v>
      </c>
      <c r="E11" s="91">
        <f>64526728+35626</f>
        <v>64562354</v>
      </c>
      <c r="F11" s="91"/>
      <c r="G11" s="8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3" customHeight="1">
      <c r="A12" s="87" t="s">
        <v>49</v>
      </c>
      <c r="B12" s="87"/>
      <c r="C12" s="92"/>
      <c r="D12" s="93" t="s">
        <v>50</v>
      </c>
      <c r="E12" s="94">
        <f>67606223+35626</f>
        <v>67641849</v>
      </c>
      <c r="F12" s="94"/>
      <c r="G12" s="8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8.25" customHeight="1">
      <c r="A13" s="87" t="s">
        <v>51</v>
      </c>
      <c r="B13" s="88"/>
      <c r="C13" s="82"/>
      <c r="D13" s="95" t="s">
        <v>52</v>
      </c>
      <c r="E13" s="91">
        <f>E11-E12</f>
        <v>-3079495</v>
      </c>
      <c r="F13" s="91"/>
      <c r="G13" s="8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3.75" customHeight="1">
      <c r="A14" s="87" t="s">
        <v>53</v>
      </c>
      <c r="B14" s="87"/>
      <c r="C14" s="96"/>
      <c r="D14" s="97" t="s">
        <v>54</v>
      </c>
      <c r="E14" s="98">
        <f>E15-E21</f>
        <v>3079495</v>
      </c>
      <c r="F14" s="98"/>
      <c r="G14" s="99"/>
      <c r="H14" s="10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50.25" customHeight="1">
      <c r="A15" s="87" t="s">
        <v>55</v>
      </c>
      <c r="B15" s="88"/>
      <c r="C15" s="101"/>
      <c r="D15" s="17" t="s">
        <v>56</v>
      </c>
      <c r="E15" s="102">
        <f>E17+F18+E19+F20</f>
        <v>6625611</v>
      </c>
      <c r="F15" s="102"/>
      <c r="G15" s="8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9.5" customHeight="1">
      <c r="A16" s="87"/>
      <c r="B16" s="88"/>
      <c r="C16" s="82"/>
      <c r="D16" s="103" t="s">
        <v>57</v>
      </c>
      <c r="E16" s="104"/>
      <c r="F16" s="104"/>
      <c r="G16" s="8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31.5" customHeight="1">
      <c r="A17" s="87"/>
      <c r="B17" s="87">
        <v>952</v>
      </c>
      <c r="C17" s="82"/>
      <c r="D17" s="103" t="s">
        <v>58</v>
      </c>
      <c r="E17" s="105">
        <v>1980000</v>
      </c>
      <c r="F17" s="104"/>
      <c r="G17" s="8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31.5" customHeight="1">
      <c r="A18" s="87"/>
      <c r="B18" s="87">
        <v>952</v>
      </c>
      <c r="C18" s="82"/>
      <c r="D18" s="103" t="s">
        <v>59</v>
      </c>
      <c r="E18" s="106"/>
      <c r="F18" s="107">
        <v>3620000</v>
      </c>
      <c r="G18" s="8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7.75" customHeight="1">
      <c r="A19" s="87"/>
      <c r="B19" s="87">
        <v>951</v>
      </c>
      <c r="C19" s="108"/>
      <c r="D19" s="103" t="s">
        <v>60</v>
      </c>
      <c r="E19" s="109">
        <v>50000</v>
      </c>
      <c r="F19" s="104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74.25" customHeight="1">
      <c r="A20" s="87"/>
      <c r="B20" s="14">
        <v>955</v>
      </c>
      <c r="C20" s="108"/>
      <c r="D20" s="103" t="s">
        <v>61</v>
      </c>
      <c r="E20" s="112"/>
      <c r="F20" s="113">
        <f>E23+E24+E25-E17-F18-E19-E13</f>
        <v>975611</v>
      </c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50.25" customHeight="1">
      <c r="A21" s="87" t="s">
        <v>62</v>
      </c>
      <c r="B21" s="87"/>
      <c r="C21" s="114"/>
      <c r="D21" s="17" t="s">
        <v>63</v>
      </c>
      <c r="E21" s="102">
        <f>E23+E24+E25</f>
        <v>3546116</v>
      </c>
      <c r="F21" s="102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19.5" customHeight="1">
      <c r="A22" s="87"/>
      <c r="B22" s="88"/>
      <c r="C22" s="101"/>
      <c r="D22" s="115" t="s">
        <v>57</v>
      </c>
      <c r="E22" s="116"/>
      <c r="F22" s="117"/>
      <c r="G22" s="8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33.75" customHeight="1">
      <c r="A23" s="87"/>
      <c r="B23" s="87">
        <v>992</v>
      </c>
      <c r="C23" s="108"/>
      <c r="D23" s="103" t="s">
        <v>64</v>
      </c>
      <c r="E23" s="104">
        <v>1047338</v>
      </c>
      <c r="F23" s="104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25.5" customHeight="1">
      <c r="A24" s="87"/>
      <c r="B24" s="87">
        <v>992</v>
      </c>
      <c r="C24" s="108"/>
      <c r="D24" s="103" t="s">
        <v>65</v>
      </c>
      <c r="E24" s="104">
        <v>2448778</v>
      </c>
      <c r="F24" s="104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29.25" customHeight="1">
      <c r="A25" s="87"/>
      <c r="B25" s="87">
        <v>991</v>
      </c>
      <c r="C25" s="108"/>
      <c r="D25" s="103" t="s">
        <v>66</v>
      </c>
      <c r="E25" s="104">
        <v>50000</v>
      </c>
      <c r="F25" s="104"/>
      <c r="G25" s="8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7.75" customHeight="1">
      <c r="A26" s="10"/>
      <c r="B26" s="118"/>
      <c r="C26" s="119"/>
      <c r="D26" s="11"/>
      <c r="E26" s="120"/>
      <c r="F26" s="120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</sheetData>
  <mergeCells count="18">
    <mergeCell ref="E26:F26"/>
    <mergeCell ref="E19:F19"/>
    <mergeCell ref="E21:F21"/>
    <mergeCell ref="E23:F23"/>
    <mergeCell ref="E25:F25"/>
    <mergeCell ref="E24:F24"/>
    <mergeCell ref="E14:F14"/>
    <mergeCell ref="E15:F15"/>
    <mergeCell ref="E16:F16"/>
    <mergeCell ref="E17:F17"/>
    <mergeCell ref="E9:F10"/>
    <mergeCell ref="E11:F11"/>
    <mergeCell ref="E12:F12"/>
    <mergeCell ref="E13:F13"/>
    <mergeCell ref="A9:A10"/>
    <mergeCell ref="B9:B10"/>
    <mergeCell ref="C9:C10"/>
    <mergeCell ref="D9:D10"/>
  </mergeCells>
  <printOptions horizontalCentered="1"/>
  <pageMargins left="0.7875" right="0.7875" top="0.47222222222222227" bottom="0.27569444444444446" header="0.5" footer="0.5"/>
  <pageSetup cellComments="asDisplayed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7">
      <selection activeCell="D27" sqref="D27"/>
    </sheetView>
  </sheetViews>
  <sheetFormatPr defaultColWidth="9.140625" defaultRowHeight="12.75"/>
  <cols>
    <col min="1" max="1" width="21.57421875" style="123" customWidth="1"/>
    <col min="2" max="2" width="14.140625" style="123" customWidth="1"/>
    <col min="3" max="3" width="14.28125" style="123" customWidth="1"/>
    <col min="4" max="4" width="14.7109375" style="123" customWidth="1"/>
    <col min="5" max="5" width="15.57421875" style="123" customWidth="1"/>
    <col min="6" max="6" width="13.00390625" style="123" customWidth="1"/>
    <col min="7" max="7" width="12.00390625" style="123" customWidth="1"/>
    <col min="8" max="8" width="14.28125" style="123" customWidth="1"/>
    <col min="9" max="9" width="13.421875" style="123" customWidth="1"/>
    <col min="10" max="10" width="13.28125" style="123" customWidth="1"/>
    <col min="11" max="11" width="8.140625" style="123" customWidth="1"/>
    <col min="12" max="12" width="9.00390625" style="123" customWidth="1"/>
    <col min="13" max="13" width="15.28125" style="123" customWidth="1"/>
    <col min="14" max="16384" width="8.00390625" style="123" customWidth="1"/>
  </cols>
  <sheetData>
    <row r="1" spans="1:256" ht="15">
      <c r="A1" s="121"/>
      <c r="B1" s="121"/>
      <c r="C1" s="121"/>
      <c r="D1" s="121"/>
      <c r="E1" s="121"/>
      <c r="F1" s="121"/>
      <c r="G1" s="121"/>
      <c r="H1" s="122" t="s">
        <v>67</v>
      </c>
      <c r="I1" s="122"/>
      <c r="J1" s="122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ht="15">
      <c r="A2" s="121"/>
      <c r="B2" s="121"/>
      <c r="C2" s="121"/>
      <c r="D2" s="121"/>
      <c r="E2" s="121"/>
      <c r="F2" s="121"/>
      <c r="G2" s="121"/>
      <c r="H2" s="122" t="s">
        <v>68</v>
      </c>
      <c r="I2" s="122"/>
      <c r="J2" s="122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ht="15">
      <c r="A3" s="121"/>
      <c r="B3" s="121"/>
      <c r="C3" s="121"/>
      <c r="D3" s="121"/>
      <c r="E3" s="121"/>
      <c r="F3" s="121"/>
      <c r="G3" s="121"/>
      <c r="H3" s="124" t="s">
        <v>2</v>
      </c>
      <c r="I3" s="125"/>
      <c r="J3" s="125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ht="15">
      <c r="A4" s="121"/>
      <c r="B4" s="121"/>
      <c r="C4" s="121"/>
      <c r="D4" s="121"/>
      <c r="E4" s="121"/>
      <c r="F4" s="121"/>
      <c r="G4" s="121"/>
      <c r="H4" s="124" t="s">
        <v>69</v>
      </c>
      <c r="I4" s="125"/>
      <c r="J4" s="125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="121" customFormat="1" ht="12.75"/>
    <row r="6" spans="1:256" ht="15.75">
      <c r="A6" s="124"/>
      <c r="B6" s="125"/>
      <c r="C6" s="126"/>
      <c r="D6" s="126"/>
      <c r="E6" s="126"/>
      <c r="F6" s="126"/>
      <c r="G6" s="121"/>
      <c r="H6" s="122" t="s">
        <v>70</v>
      </c>
      <c r="I6" s="122"/>
      <c r="J6" s="122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1"/>
      <c r="IS6" s="121"/>
      <c r="IT6" s="121"/>
      <c r="IU6" s="121"/>
      <c r="IV6" s="121"/>
    </row>
    <row r="7" spans="1:256" ht="15.75">
      <c r="A7" s="124"/>
      <c r="B7" s="125"/>
      <c r="C7" s="126"/>
      <c r="D7" s="126"/>
      <c r="E7" s="126"/>
      <c r="F7" s="126"/>
      <c r="G7" s="121"/>
      <c r="H7" s="122" t="s">
        <v>68</v>
      </c>
      <c r="I7" s="122"/>
      <c r="J7" s="122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1"/>
      <c r="IS7" s="121"/>
      <c r="IT7" s="121"/>
      <c r="IU7" s="121"/>
      <c r="IV7" s="121"/>
    </row>
    <row r="8" spans="1:256" ht="15.75">
      <c r="A8" s="124"/>
      <c r="B8" s="125"/>
      <c r="C8" s="126"/>
      <c r="D8" s="126"/>
      <c r="E8" s="126"/>
      <c r="F8" s="126"/>
      <c r="G8" s="121"/>
      <c r="H8" s="124" t="s">
        <v>71</v>
      </c>
      <c r="I8" s="125"/>
      <c r="J8" s="125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1"/>
      <c r="IS8" s="121"/>
      <c r="IT8" s="121"/>
      <c r="IU8" s="121"/>
      <c r="IV8" s="121"/>
    </row>
    <row r="9" spans="1:256" ht="15.75">
      <c r="A9" s="124"/>
      <c r="B9" s="126"/>
      <c r="C9" s="126"/>
      <c r="D9" s="126"/>
      <c r="E9" s="126"/>
      <c r="F9" s="126"/>
      <c r="G9" s="121"/>
      <c r="H9" s="124" t="s">
        <v>72</v>
      </c>
      <c r="I9" s="125"/>
      <c r="J9" s="125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1"/>
      <c r="IS9" s="121"/>
      <c r="IT9" s="121"/>
      <c r="IU9" s="121"/>
      <c r="IV9" s="121"/>
    </row>
    <row r="10" spans="1:256" ht="23.25" customHeight="1">
      <c r="A10" s="127" t="s">
        <v>73</v>
      </c>
      <c r="B10" s="127"/>
      <c r="C10" s="127"/>
      <c r="D10" s="127"/>
      <c r="E10" s="127"/>
      <c r="F10" s="128"/>
      <c r="G10" s="128"/>
      <c r="H10" s="128"/>
      <c r="I10" s="128"/>
      <c r="J10" s="128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1"/>
      <c r="IS10" s="121"/>
      <c r="IT10" s="121"/>
      <c r="IU10" s="121"/>
      <c r="IV10" s="121"/>
    </row>
    <row r="11" spans="1:256" ht="12.75" customHeight="1">
      <c r="A11" s="124"/>
      <c r="B11" s="122"/>
      <c r="C11" s="122"/>
      <c r="D11" s="122"/>
      <c r="E11" s="122"/>
      <c r="F11" s="122"/>
      <c r="G11" s="122"/>
      <c r="H11" s="122"/>
      <c r="I11" s="122"/>
      <c r="J11" s="122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1"/>
      <c r="IS11" s="121"/>
      <c r="IT11" s="121"/>
      <c r="IU11" s="121"/>
      <c r="IV11" s="121"/>
    </row>
    <row r="12" spans="1:256" ht="53.25" customHeight="1">
      <c r="A12" s="129" t="s">
        <v>74</v>
      </c>
      <c r="B12" s="130" t="s">
        <v>75</v>
      </c>
      <c r="C12" s="130"/>
      <c r="D12" s="130"/>
      <c r="E12" s="130"/>
      <c r="F12" s="130"/>
      <c r="G12" s="130"/>
      <c r="H12" s="131" t="s">
        <v>50</v>
      </c>
      <c r="I12" s="131"/>
      <c r="J12" s="131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1"/>
      <c r="IS12" s="121"/>
      <c r="IT12" s="121"/>
      <c r="IU12" s="121"/>
      <c r="IV12" s="121"/>
    </row>
    <row r="13" spans="1:256" ht="18" customHeight="1">
      <c r="A13" s="129"/>
      <c r="B13" s="132" t="s">
        <v>28</v>
      </c>
      <c r="C13" s="133" t="s">
        <v>76</v>
      </c>
      <c r="D13" s="133"/>
      <c r="E13" s="133"/>
      <c r="F13" s="133"/>
      <c r="G13" s="133"/>
      <c r="H13" s="132" t="s">
        <v>28</v>
      </c>
      <c r="I13" s="134" t="s">
        <v>76</v>
      </c>
      <c r="J13" s="13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1"/>
      <c r="IS13" s="121"/>
      <c r="IT13" s="121"/>
      <c r="IU13" s="121"/>
      <c r="IV13" s="121"/>
    </row>
    <row r="14" spans="1:256" ht="18" customHeight="1">
      <c r="A14" s="129"/>
      <c r="B14" s="132"/>
      <c r="C14" s="132" t="s">
        <v>77</v>
      </c>
      <c r="D14" s="135" t="s">
        <v>78</v>
      </c>
      <c r="E14" s="136" t="s">
        <v>79</v>
      </c>
      <c r="F14" s="136"/>
      <c r="G14" s="136"/>
      <c r="H14" s="132"/>
      <c r="I14" s="132" t="s">
        <v>80</v>
      </c>
      <c r="J14" s="137" t="s">
        <v>81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1"/>
      <c r="IS14" s="121"/>
      <c r="IT14" s="121"/>
      <c r="IU14" s="121"/>
      <c r="IV14" s="121"/>
    </row>
    <row r="15" spans="1:256" ht="56.25" customHeight="1">
      <c r="A15" s="129"/>
      <c r="B15" s="132"/>
      <c r="C15" s="132"/>
      <c r="D15" s="135"/>
      <c r="E15" s="138" t="s">
        <v>82</v>
      </c>
      <c r="F15" s="138" t="s">
        <v>83</v>
      </c>
      <c r="G15" s="139" t="s">
        <v>84</v>
      </c>
      <c r="H15" s="132"/>
      <c r="I15" s="132"/>
      <c r="J15" s="137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1"/>
      <c r="IS15" s="121"/>
      <c r="IT15" s="121"/>
      <c r="IU15" s="121"/>
      <c r="IV15" s="121"/>
    </row>
    <row r="16" spans="1:256" ht="12.75">
      <c r="A16" s="140">
        <v>1</v>
      </c>
      <c r="B16" s="141">
        <v>2</v>
      </c>
      <c r="C16" s="141">
        <v>3</v>
      </c>
      <c r="D16" s="141">
        <v>4</v>
      </c>
      <c r="E16" s="141">
        <v>5</v>
      </c>
      <c r="F16" s="141">
        <v>6</v>
      </c>
      <c r="G16" s="141">
        <v>7</v>
      </c>
      <c r="H16" s="142">
        <v>8</v>
      </c>
      <c r="I16" s="141">
        <v>9</v>
      </c>
      <c r="J16" s="143">
        <v>10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38.25" customHeight="1">
      <c r="A17" s="144" t="s">
        <v>85</v>
      </c>
      <c r="B17" s="146">
        <f>SUM(C17:G17)</f>
        <v>13266000</v>
      </c>
      <c r="C17" s="145">
        <v>10628000</v>
      </c>
      <c r="D17" s="145">
        <v>113000</v>
      </c>
      <c r="E17" s="145">
        <v>750000</v>
      </c>
      <c r="F17" s="145">
        <v>0</v>
      </c>
      <c r="G17" s="145">
        <f>1575000+200000</f>
        <v>1775000</v>
      </c>
      <c r="H17" s="150">
        <f>13066000+200000</f>
        <v>13266000</v>
      </c>
      <c r="I17" s="145">
        <v>6027000</v>
      </c>
      <c r="J17" s="145">
        <f>1575000+200000</f>
        <v>1775000</v>
      </c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1"/>
      <c r="IS17" s="121"/>
      <c r="IT17" s="121"/>
      <c r="IU17" s="121"/>
      <c r="IV17" s="121"/>
    </row>
    <row r="18" spans="1:256" ht="37.5" customHeight="1">
      <c r="A18" s="144" t="s">
        <v>86</v>
      </c>
      <c r="B18" s="146">
        <f>SUM(C18:G18)</f>
        <v>13215200</v>
      </c>
      <c r="C18" s="146">
        <v>10906200</v>
      </c>
      <c r="D18" s="146">
        <v>54000</v>
      </c>
      <c r="E18" s="146">
        <v>100000</v>
      </c>
      <c r="F18" s="146">
        <v>0</v>
      </c>
      <c r="G18" s="146">
        <v>2155000</v>
      </c>
      <c r="H18" s="146">
        <v>13215200</v>
      </c>
      <c r="I18" s="146">
        <v>2607100</v>
      </c>
      <c r="J18" s="146">
        <v>2335000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1"/>
      <c r="IS18" s="121"/>
      <c r="IT18" s="121"/>
      <c r="IU18" s="121"/>
      <c r="IV18" s="121"/>
    </row>
    <row r="19" spans="1:256" ht="37.5" customHeight="1">
      <c r="A19" s="144" t="s">
        <v>87</v>
      </c>
      <c r="B19" s="146">
        <f>SUM(C19:G19)</f>
        <v>2311000</v>
      </c>
      <c r="C19" s="146">
        <v>951000</v>
      </c>
      <c r="D19" s="146">
        <v>0</v>
      </c>
      <c r="E19" s="146">
        <v>360000</v>
      </c>
      <c r="F19" s="146">
        <v>0</v>
      </c>
      <c r="G19" s="146">
        <v>1000000</v>
      </c>
      <c r="H19" s="146">
        <v>2311000</v>
      </c>
      <c r="I19" s="146">
        <v>370500</v>
      </c>
      <c r="J19" s="146">
        <v>1000000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1"/>
      <c r="IS19" s="121"/>
      <c r="IT19" s="121"/>
      <c r="IU19" s="121"/>
      <c r="IV19" s="121"/>
    </row>
    <row r="20" spans="1:256" ht="38.25" customHeight="1">
      <c r="A20" s="147" t="s">
        <v>88</v>
      </c>
      <c r="B20" s="148">
        <f aca="true" t="shared" si="0" ref="B20:J20">SUM(B17:B19)</f>
        <v>28792200</v>
      </c>
      <c r="C20" s="148">
        <f t="shared" si="0"/>
        <v>22485200</v>
      </c>
      <c r="D20" s="148">
        <f t="shared" si="0"/>
        <v>167000</v>
      </c>
      <c r="E20" s="148">
        <f t="shared" si="0"/>
        <v>1210000</v>
      </c>
      <c r="F20" s="148">
        <f t="shared" si="0"/>
        <v>0</v>
      </c>
      <c r="G20" s="148">
        <f t="shared" si="0"/>
        <v>4930000</v>
      </c>
      <c r="H20" s="148">
        <f t="shared" si="0"/>
        <v>28792200</v>
      </c>
      <c r="I20" s="148">
        <f t="shared" si="0"/>
        <v>9004600</v>
      </c>
      <c r="J20" s="148">
        <f t="shared" si="0"/>
        <v>5110000</v>
      </c>
      <c r="K20" s="124"/>
      <c r="L20" s="149"/>
      <c r="M20" s="149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1"/>
      <c r="IS20" s="121"/>
      <c r="IT20" s="121"/>
      <c r="IU20" s="121"/>
      <c r="IV20" s="121"/>
    </row>
    <row r="21" ht="22.5" customHeight="1"/>
    <row r="23" ht="21" customHeight="1"/>
    <row r="29" ht="21" customHeight="1"/>
    <row r="40" ht="36.75" customHeight="1"/>
    <row r="67" ht="27.75" customHeight="1"/>
    <row r="68" ht="18.75" customHeight="1"/>
    <row r="69" ht="18.75" customHeight="1"/>
    <row r="70" ht="32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3.5" customHeight="1"/>
    <row r="151" ht="13.5" customHeight="1"/>
    <row r="152" ht="13.5" customHeight="1"/>
    <row r="153" ht="41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315" ht="24" customHeight="1"/>
    <row r="327" ht="27" customHeight="1"/>
    <row r="356" ht="47.25" customHeight="1"/>
    <row r="370" ht="15" customHeight="1"/>
    <row r="473" ht="14.25" customHeight="1"/>
    <row r="474" ht="29.25" customHeight="1"/>
    <row r="475" ht="18.75" customHeight="1"/>
  </sheetData>
  <mergeCells count="12">
    <mergeCell ref="A12:A15"/>
    <mergeCell ref="B12:G12"/>
    <mergeCell ref="H12:J12"/>
    <mergeCell ref="B13:B15"/>
    <mergeCell ref="C13:G13"/>
    <mergeCell ref="H13:H15"/>
    <mergeCell ref="I13:J13"/>
    <mergeCell ref="C14:C15"/>
    <mergeCell ref="D14:D15"/>
    <mergeCell ref="E14:G14"/>
    <mergeCell ref="I14:I15"/>
    <mergeCell ref="J14:J15"/>
  </mergeCells>
  <printOptions horizontalCentered="1"/>
  <pageMargins left="0.11805555555555557" right="0.11805555555555557" top="0.43333333333333335" bottom="0.43333333333333335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8">
      <pane xSplit="11580" topLeftCell="I1" activePane="topLeft" state="split"/>
      <selection pane="topLeft" activeCell="H7" sqref="H7"/>
      <selection pane="topRight" activeCell="G7" sqref="G7"/>
    </sheetView>
  </sheetViews>
  <sheetFormatPr defaultColWidth="9.140625" defaultRowHeight="12.75"/>
  <cols>
    <col min="1" max="1" width="18.28125" style="123" customWidth="1"/>
    <col min="2" max="2" width="10.421875" style="123" customWidth="1"/>
    <col min="3" max="4" width="12.7109375" style="123" customWidth="1"/>
    <col min="5" max="5" width="11.00390625" style="123" customWidth="1"/>
    <col min="6" max="6" width="11.7109375" style="123" customWidth="1"/>
    <col min="7" max="7" width="10.00390625" style="123" customWidth="1"/>
    <col min="8" max="8" width="11.8515625" style="123" customWidth="1"/>
    <col min="9" max="9" width="13.140625" style="123" customWidth="1"/>
    <col min="10" max="10" width="12.28125" style="123" customWidth="1"/>
    <col min="11" max="11" width="11.140625" style="123" customWidth="1"/>
    <col min="12" max="12" width="11.57421875" style="123" customWidth="1"/>
    <col min="13" max="13" width="8.140625" style="123" customWidth="1"/>
    <col min="14" max="14" width="9.00390625" style="123" customWidth="1"/>
    <col min="15" max="15" width="15.28125" style="123" customWidth="1"/>
    <col min="16" max="16384" width="8.00390625" style="123" customWidth="1"/>
  </cols>
  <sheetData>
    <row r="1" spans="1:256" ht="15">
      <c r="A1" s="121"/>
      <c r="B1" s="121"/>
      <c r="C1" s="121"/>
      <c r="D1" s="121"/>
      <c r="E1" s="121"/>
      <c r="F1" s="121"/>
      <c r="G1" s="121"/>
      <c r="H1" s="121"/>
      <c r="I1" s="121"/>
      <c r="J1" s="122" t="s">
        <v>89</v>
      </c>
      <c r="K1" s="122"/>
      <c r="L1" s="122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ht="15">
      <c r="A2" s="121"/>
      <c r="B2" s="121"/>
      <c r="C2" s="121"/>
      <c r="D2" s="121"/>
      <c r="E2" s="121"/>
      <c r="F2" s="121"/>
      <c r="G2" s="121"/>
      <c r="H2" s="121"/>
      <c r="I2" s="121"/>
      <c r="J2" s="122" t="s">
        <v>68</v>
      </c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ht="15">
      <c r="A3" s="121"/>
      <c r="B3" s="121"/>
      <c r="C3" s="121"/>
      <c r="D3" s="121"/>
      <c r="E3" s="121"/>
      <c r="F3" s="121"/>
      <c r="G3" s="121"/>
      <c r="H3" s="121"/>
      <c r="I3" s="121"/>
      <c r="J3" s="124" t="s">
        <v>2</v>
      </c>
      <c r="K3" s="125"/>
      <c r="L3" s="125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ht="15">
      <c r="A4" s="121"/>
      <c r="B4" s="121"/>
      <c r="C4" s="121"/>
      <c r="D4" s="121"/>
      <c r="E4" s="121"/>
      <c r="F4" s="121"/>
      <c r="G4" s="121"/>
      <c r="H4" s="121"/>
      <c r="I4" s="121"/>
      <c r="J4" s="124" t="s">
        <v>69</v>
      </c>
      <c r="K4" s="125"/>
      <c r="L4" s="125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="121" customFormat="1" ht="12.75"/>
    <row r="6" spans="1:256" ht="15.75">
      <c r="A6" s="124"/>
      <c r="B6" s="124"/>
      <c r="C6" s="151"/>
      <c r="D6" s="151"/>
      <c r="E6" s="151"/>
      <c r="F6" s="151"/>
      <c r="G6" s="151"/>
      <c r="H6" s="151"/>
      <c r="I6" s="121"/>
      <c r="J6" s="122" t="s">
        <v>90</v>
      </c>
      <c r="K6" s="122"/>
      <c r="L6" s="122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1"/>
      <c r="IP6" s="121"/>
      <c r="IQ6" s="121"/>
      <c r="IR6" s="121"/>
      <c r="IS6" s="121"/>
      <c r="IT6" s="121"/>
      <c r="IU6" s="121"/>
      <c r="IV6" s="121"/>
    </row>
    <row r="7" spans="1:256" ht="15.75">
      <c r="A7" s="124"/>
      <c r="B7" s="124"/>
      <c r="C7" s="151"/>
      <c r="D7" s="151"/>
      <c r="E7" s="151"/>
      <c r="F7" s="151"/>
      <c r="G7" s="151"/>
      <c r="H7" s="151"/>
      <c r="I7" s="121"/>
      <c r="J7" s="122" t="s">
        <v>68</v>
      </c>
      <c r="K7" s="122"/>
      <c r="L7" s="122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1"/>
      <c r="IP7" s="121"/>
      <c r="IQ7" s="121"/>
      <c r="IR7" s="121"/>
      <c r="IS7" s="121"/>
      <c r="IT7" s="121"/>
      <c r="IU7" s="121"/>
      <c r="IV7" s="121"/>
    </row>
    <row r="8" spans="1:256" ht="15.75">
      <c r="A8" s="124"/>
      <c r="B8" s="124"/>
      <c r="C8" s="151"/>
      <c r="D8" s="151"/>
      <c r="E8" s="151"/>
      <c r="F8" s="151"/>
      <c r="G8" s="151"/>
      <c r="H8" s="151"/>
      <c r="I8" s="121"/>
      <c r="J8" s="124" t="s">
        <v>71</v>
      </c>
      <c r="K8" s="125"/>
      <c r="L8" s="125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1"/>
      <c r="IP8" s="121"/>
      <c r="IQ8" s="121"/>
      <c r="IR8" s="121"/>
      <c r="IS8" s="121"/>
      <c r="IT8" s="121"/>
      <c r="IU8" s="121"/>
      <c r="IV8" s="121"/>
    </row>
    <row r="9" spans="1:256" ht="15.75">
      <c r="A9" s="124"/>
      <c r="B9" s="124"/>
      <c r="C9" s="151"/>
      <c r="D9" s="151"/>
      <c r="E9" s="151"/>
      <c r="F9" s="151"/>
      <c r="G9" s="151"/>
      <c r="H9" s="151"/>
      <c r="I9" s="121"/>
      <c r="J9" s="124" t="s">
        <v>72</v>
      </c>
      <c r="K9" s="125"/>
      <c r="L9" s="125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1"/>
      <c r="IP9" s="121"/>
      <c r="IQ9" s="121"/>
      <c r="IR9" s="121"/>
      <c r="IS9" s="121"/>
      <c r="IT9" s="121"/>
      <c r="IU9" s="121"/>
      <c r="IV9" s="121"/>
    </row>
    <row r="10" spans="1:256" ht="23.25" customHeight="1">
      <c r="A10" s="127" t="s">
        <v>91</v>
      </c>
      <c r="B10" s="127"/>
      <c r="C10" s="127"/>
      <c r="D10" s="127"/>
      <c r="E10" s="128"/>
      <c r="F10" s="128"/>
      <c r="G10" s="128"/>
      <c r="H10" s="128"/>
      <c r="I10" s="128"/>
      <c r="J10" s="128"/>
      <c r="K10" s="128"/>
      <c r="L10" s="128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1"/>
      <c r="IP10" s="121"/>
      <c r="IQ10" s="121"/>
      <c r="IR10" s="121"/>
      <c r="IS10" s="121"/>
      <c r="IT10" s="121"/>
      <c r="IU10" s="121"/>
      <c r="IV10" s="121"/>
    </row>
    <row r="11" spans="1:256" ht="16.5" customHeight="1">
      <c r="A11" s="124"/>
      <c r="B11" s="12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1"/>
      <c r="IP11" s="121"/>
      <c r="IQ11" s="121"/>
      <c r="IR11" s="121"/>
      <c r="IS11" s="121"/>
      <c r="IT11" s="121"/>
      <c r="IU11" s="121"/>
      <c r="IV11" s="121"/>
    </row>
    <row r="12" spans="1:256" ht="58.5" customHeight="1">
      <c r="A12" s="129" t="s">
        <v>74</v>
      </c>
      <c r="B12" s="152" t="s">
        <v>92</v>
      </c>
      <c r="C12" s="130" t="s">
        <v>75</v>
      </c>
      <c r="D12" s="130"/>
      <c r="E12" s="130"/>
      <c r="F12" s="130"/>
      <c r="G12" s="130"/>
      <c r="H12" s="130"/>
      <c r="I12" s="130" t="s">
        <v>50</v>
      </c>
      <c r="J12" s="130"/>
      <c r="K12" s="130"/>
      <c r="L12" s="153" t="s">
        <v>93</v>
      </c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1"/>
      <c r="IP12" s="121"/>
      <c r="IQ12" s="121"/>
      <c r="IR12" s="121"/>
      <c r="IS12" s="121"/>
      <c r="IT12" s="121"/>
      <c r="IU12" s="121"/>
      <c r="IV12" s="121"/>
    </row>
    <row r="13" spans="1:256" ht="18" customHeight="1">
      <c r="A13" s="129"/>
      <c r="B13" s="152"/>
      <c r="C13" s="132" t="s">
        <v>28</v>
      </c>
      <c r="D13" s="133" t="s">
        <v>76</v>
      </c>
      <c r="E13" s="133"/>
      <c r="F13" s="133"/>
      <c r="G13" s="133"/>
      <c r="H13" s="133"/>
      <c r="I13" s="132" t="s">
        <v>28</v>
      </c>
      <c r="J13" s="154" t="s">
        <v>76</v>
      </c>
      <c r="K13" s="154"/>
      <c r="L13" s="15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1"/>
      <c r="IP13" s="121"/>
      <c r="IQ13" s="121"/>
      <c r="IR13" s="121"/>
      <c r="IS13" s="121"/>
      <c r="IT13" s="121"/>
      <c r="IU13" s="121"/>
      <c r="IV13" s="121"/>
    </row>
    <row r="14" spans="1:256" ht="18" customHeight="1">
      <c r="A14" s="129"/>
      <c r="B14" s="152"/>
      <c r="C14" s="132"/>
      <c r="D14" s="155" t="s">
        <v>77</v>
      </c>
      <c r="E14" s="156" t="s">
        <v>78</v>
      </c>
      <c r="F14" s="133" t="s">
        <v>79</v>
      </c>
      <c r="G14" s="133"/>
      <c r="H14" s="133"/>
      <c r="I14" s="132"/>
      <c r="J14" s="155" t="s">
        <v>80</v>
      </c>
      <c r="K14" s="156" t="s">
        <v>81</v>
      </c>
      <c r="L14" s="15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1"/>
      <c r="IP14" s="121"/>
      <c r="IQ14" s="121"/>
      <c r="IR14" s="121"/>
      <c r="IS14" s="121"/>
      <c r="IT14" s="121"/>
      <c r="IU14" s="121"/>
      <c r="IV14" s="121"/>
    </row>
    <row r="15" spans="1:256" ht="65.25" customHeight="1">
      <c r="A15" s="129"/>
      <c r="B15" s="152"/>
      <c r="C15" s="132"/>
      <c r="D15" s="155"/>
      <c r="E15" s="156"/>
      <c r="F15" s="157" t="s">
        <v>82</v>
      </c>
      <c r="G15" s="157" t="s">
        <v>83</v>
      </c>
      <c r="H15" s="158" t="s">
        <v>84</v>
      </c>
      <c r="I15" s="132"/>
      <c r="J15" s="155"/>
      <c r="K15" s="156"/>
      <c r="L15" s="15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1"/>
      <c r="IP15" s="121"/>
      <c r="IQ15" s="121"/>
      <c r="IR15" s="121"/>
      <c r="IS15" s="121"/>
      <c r="IT15" s="121"/>
      <c r="IU15" s="121"/>
      <c r="IV15" s="121"/>
    </row>
    <row r="16" spans="1:256" ht="12.75">
      <c r="A16" s="140">
        <v>1</v>
      </c>
      <c r="B16" s="159">
        <v>2</v>
      </c>
      <c r="C16" s="141">
        <v>3</v>
      </c>
      <c r="D16" s="141">
        <v>4</v>
      </c>
      <c r="E16" s="141">
        <v>5</v>
      </c>
      <c r="F16" s="141">
        <v>6</v>
      </c>
      <c r="G16" s="141">
        <v>7</v>
      </c>
      <c r="H16" s="141">
        <v>8</v>
      </c>
      <c r="I16" s="142">
        <v>9</v>
      </c>
      <c r="J16" s="141">
        <v>10</v>
      </c>
      <c r="K16" s="141">
        <v>11</v>
      </c>
      <c r="L16" s="143">
        <v>12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45" customHeight="1">
      <c r="A17" s="160" t="s">
        <v>85</v>
      </c>
      <c r="B17" s="161">
        <v>-273663</v>
      </c>
      <c r="C17" s="146">
        <f>SUM(D17:H17)</f>
        <v>13266000</v>
      </c>
      <c r="D17" s="145">
        <v>10628000</v>
      </c>
      <c r="E17" s="145">
        <v>113000</v>
      </c>
      <c r="F17" s="145">
        <v>750000</v>
      </c>
      <c r="G17" s="145">
        <v>0</v>
      </c>
      <c r="H17" s="145">
        <f>1575000+200000</f>
        <v>1775000</v>
      </c>
      <c r="I17" s="150">
        <f>13066000+200000</f>
        <v>13266000</v>
      </c>
      <c r="J17" s="145">
        <v>6027000</v>
      </c>
      <c r="K17" s="145">
        <f>1575000+200000</f>
        <v>1775000</v>
      </c>
      <c r="L17" s="162">
        <f>B17+C17-I17</f>
        <v>-273663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1"/>
      <c r="IP17" s="121"/>
      <c r="IQ17" s="121"/>
      <c r="IR17" s="121"/>
      <c r="IS17" s="121"/>
      <c r="IT17" s="121"/>
      <c r="IU17" s="121"/>
      <c r="IV17" s="121"/>
    </row>
    <row r="18" spans="1:256" ht="45" customHeight="1">
      <c r="A18" s="144" t="s">
        <v>86</v>
      </c>
      <c r="B18" s="163">
        <v>388240</v>
      </c>
      <c r="C18" s="146">
        <f>SUM(D18:H18)</f>
        <v>13215200</v>
      </c>
      <c r="D18" s="146">
        <v>10906200</v>
      </c>
      <c r="E18" s="146">
        <v>54000</v>
      </c>
      <c r="F18" s="146">
        <v>100000</v>
      </c>
      <c r="G18" s="146">
        <v>0</v>
      </c>
      <c r="H18" s="146">
        <v>2155000</v>
      </c>
      <c r="I18" s="146">
        <v>13215200</v>
      </c>
      <c r="J18" s="146">
        <v>2607100</v>
      </c>
      <c r="K18" s="146">
        <v>2335000</v>
      </c>
      <c r="L18" s="162">
        <f>B18+C18-I18</f>
        <v>388240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1"/>
      <c r="IP18" s="121"/>
      <c r="IQ18" s="121"/>
      <c r="IR18" s="121"/>
      <c r="IS18" s="121"/>
      <c r="IT18" s="121"/>
      <c r="IU18" s="121"/>
      <c r="IV18" s="121"/>
    </row>
    <row r="19" spans="1:256" ht="45" customHeight="1">
      <c r="A19" s="164" t="s">
        <v>87</v>
      </c>
      <c r="B19" s="165">
        <v>11678</v>
      </c>
      <c r="C19" s="146">
        <f>SUM(D19:H19)</f>
        <v>2311000</v>
      </c>
      <c r="D19" s="146">
        <v>951000</v>
      </c>
      <c r="E19" s="146">
        <v>0</v>
      </c>
      <c r="F19" s="146">
        <v>360000</v>
      </c>
      <c r="G19" s="146">
        <v>0</v>
      </c>
      <c r="H19" s="146">
        <v>1000000</v>
      </c>
      <c r="I19" s="146">
        <v>2311000</v>
      </c>
      <c r="J19" s="146">
        <v>370500</v>
      </c>
      <c r="K19" s="146">
        <v>1000000</v>
      </c>
      <c r="L19" s="162">
        <f>B19+C19-I19</f>
        <v>11678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1"/>
      <c r="IP19" s="121"/>
      <c r="IQ19" s="121"/>
      <c r="IR19" s="121"/>
      <c r="IS19" s="121"/>
      <c r="IT19" s="121"/>
      <c r="IU19" s="121"/>
      <c r="IV19" s="121"/>
    </row>
    <row r="20" spans="1:256" ht="33.75" customHeight="1">
      <c r="A20" s="166" t="s">
        <v>88</v>
      </c>
      <c r="B20" s="167">
        <f aca="true" t="shared" si="0" ref="B20:L20">SUM(B17:B19)</f>
        <v>126255</v>
      </c>
      <c r="C20" s="167">
        <f t="shared" si="0"/>
        <v>28792200</v>
      </c>
      <c r="D20" s="167">
        <f t="shared" si="0"/>
        <v>22485200</v>
      </c>
      <c r="E20" s="167">
        <f t="shared" si="0"/>
        <v>167000</v>
      </c>
      <c r="F20" s="167">
        <f t="shared" si="0"/>
        <v>1210000</v>
      </c>
      <c r="G20" s="167">
        <f t="shared" si="0"/>
        <v>0</v>
      </c>
      <c r="H20" s="167">
        <f t="shared" si="0"/>
        <v>4930000</v>
      </c>
      <c r="I20" s="167">
        <f t="shared" si="0"/>
        <v>28792200</v>
      </c>
      <c r="J20" s="167">
        <f t="shared" si="0"/>
        <v>9004600</v>
      </c>
      <c r="K20" s="167">
        <f t="shared" si="0"/>
        <v>5110000</v>
      </c>
      <c r="L20" s="168">
        <f t="shared" si="0"/>
        <v>126255</v>
      </c>
      <c r="M20" s="124"/>
      <c r="N20" s="149"/>
      <c r="O20" s="149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1"/>
      <c r="IP20" s="121"/>
      <c r="IQ20" s="121"/>
      <c r="IR20" s="121"/>
      <c r="IS20" s="121"/>
      <c r="IT20" s="121"/>
      <c r="IU20" s="121"/>
      <c r="IV20" s="121"/>
    </row>
    <row r="21" ht="22.5" customHeight="1"/>
    <row r="23" ht="21" customHeight="1"/>
    <row r="29" ht="21" customHeight="1"/>
    <row r="40" ht="36.75" customHeight="1"/>
    <row r="67" ht="27.75" customHeight="1"/>
    <row r="68" ht="18.75" customHeight="1"/>
    <row r="69" ht="18.75" customHeight="1"/>
    <row r="70" ht="32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3.5" customHeight="1"/>
    <row r="151" ht="13.5" customHeight="1"/>
    <row r="152" ht="13.5" customHeight="1"/>
    <row r="153" ht="41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315" ht="24" customHeight="1"/>
    <row r="327" ht="27" customHeight="1"/>
    <row r="356" ht="47.25" customHeight="1"/>
    <row r="370" ht="15" customHeight="1"/>
    <row r="473" ht="14.25" customHeight="1"/>
    <row r="474" ht="29.25" customHeight="1"/>
    <row r="475" ht="18.75" customHeight="1"/>
  </sheetData>
  <mergeCells count="14">
    <mergeCell ref="L12:L15"/>
    <mergeCell ref="C13:C15"/>
    <mergeCell ref="D13:H13"/>
    <mergeCell ref="I13:I15"/>
    <mergeCell ref="J13:K13"/>
    <mergeCell ref="D14:D15"/>
    <mergeCell ref="E14:E15"/>
    <mergeCell ref="F14:H14"/>
    <mergeCell ref="J14:J15"/>
    <mergeCell ref="K14:K15"/>
    <mergeCell ref="A12:A15"/>
    <mergeCell ref="B12:B15"/>
    <mergeCell ref="C12:H12"/>
    <mergeCell ref="I12:K12"/>
  </mergeCells>
  <printOptions horizontalCentered="1"/>
  <pageMargins left="0.11805555555555557" right="0.11805555555555557" top="0.31527777777777777" bottom="0.5118055555555556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2005-02-22T12:54:19Z</cp:lastPrinted>
  <dcterms:created xsi:type="dcterms:W3CDTF">2005-02-22T12:51:42Z</dcterms:created>
  <dcterms:modified xsi:type="dcterms:W3CDTF">2005-02-22T12:55:30Z</dcterms:modified>
  <cp:category/>
  <cp:version/>
  <cp:contentType/>
  <cp:contentStatus/>
</cp:coreProperties>
</file>